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<sst xmlns="http://schemas.openxmlformats.org/spreadsheetml/2006/main" count="2741" uniqueCount="2091">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</sst>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220" fillId="26" borderId="0" applyNumberFormat="0" applyBorder="0" applyAlignment="0" applyProtection="0"/>
    <xf numFmtId="0" fontId="221" fillId="27" borderId="1" applyNumberFormat="0" applyAlignment="0" applyProtection="0"/>
    <xf numFmtId="0" fontId="22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29" borderId="0" applyNumberFormat="0" applyBorder="0" applyAlignment="0" applyProtection="0"/>
    <xf numFmtId="0" fontId="226" fillId="0" borderId="3" applyNumberFormat="0" applyFill="0" applyAlignment="0" applyProtection="0"/>
    <xf numFmtId="0" fontId="227" fillId="0" borderId="4" applyNumberFormat="0" applyFill="0" applyAlignment="0" applyProtection="0"/>
    <xf numFmtId="0" fontId="228" fillId="0" borderId="5" applyNumberFormat="0" applyFill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30" borderId="1" applyNumberFormat="0" applyAlignment="0" applyProtection="0"/>
    <xf numFmtId="0" fontId="232" fillId="0" borderId="6" applyNumberFormat="0" applyFill="0" applyAlignment="0" applyProtection="0"/>
    <xf numFmtId="0" fontId="233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4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5" fillId="27" borderId="8" applyNumberFormat="0" applyAlignment="0" applyProtection="0"/>
    <xf numFmtId="9" fontId="0" fillId="0" borderId="0" applyFon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40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32" borderId="12" xfId="0" applyNumberFormat="1" applyFont="1" applyFill="1" applyBorder="1" applyAlignment="1" applyProtection="1">
      <alignment horizontal="center" vertical="center"/>
      <protection/>
    </xf>
    <xf numFmtId="0" fontId="242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3" fillId="42" borderId="14" xfId="66" applyFont="1" applyFill="1" applyBorder="1" applyAlignment="1">
      <alignment horizontal="left" vertical="center" wrapText="1"/>
      <protection/>
    </xf>
    <xf numFmtId="0" fontId="244" fillId="42" borderId="15" xfId="66" applyFont="1" applyFill="1" applyBorder="1" applyAlignment="1">
      <alignment horizontal="center" vertical="center" wrapText="1"/>
      <protection/>
    </xf>
    <xf numFmtId="0" fontId="243" fillId="42" borderId="16" xfId="58" applyFont="1" applyFill="1" applyBorder="1" applyAlignment="1">
      <alignment horizontal="center" vertical="center" wrapText="1"/>
      <protection/>
    </xf>
    <xf numFmtId="0" fontId="243" fillId="42" borderId="17" xfId="58" applyFont="1" applyFill="1" applyBorder="1" applyAlignment="1">
      <alignment horizontal="center" vertical="center"/>
      <protection/>
    </xf>
    <xf numFmtId="0" fontId="243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5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6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7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7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7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6" fillId="32" borderId="17" xfId="58" applyNumberFormat="1" applyFont="1" applyFill="1" applyBorder="1" applyAlignment="1">
      <alignment horizontal="right" vertical="center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/>
    </xf>
    <xf numFmtId="3" fontId="246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7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8" fillId="42" borderId="49" xfId="66" applyFont="1" applyFill="1" applyBorder="1" applyAlignment="1" applyProtection="1" quotePrefix="1">
      <alignment horizontal="right" vertical="center"/>
      <protection/>
    </xf>
    <xf numFmtId="0" fontId="242" fillId="42" borderId="50" xfId="66" applyFont="1" applyFill="1" applyBorder="1" applyAlignment="1" applyProtection="1">
      <alignment horizontal="right" vertical="center"/>
      <protection/>
    </xf>
    <xf numFmtId="0" fontId="243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40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41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41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50" fillId="47" borderId="14" xfId="58" applyFont="1" applyFill="1" applyBorder="1" applyAlignment="1" applyProtection="1">
      <alignment vertical="center"/>
      <protection/>
    </xf>
    <xf numFmtId="0" fontId="250" fillId="47" borderId="15" xfId="58" applyFont="1" applyFill="1" applyBorder="1" applyAlignment="1" applyProtection="1">
      <alignment horizontal="center" vertical="center"/>
      <protection/>
    </xf>
    <xf numFmtId="0" fontId="251" fillId="47" borderId="16" xfId="58" applyFont="1" applyFill="1" applyBorder="1" applyAlignment="1" applyProtection="1">
      <alignment horizontal="center" vertical="center" wrapText="1"/>
      <protection/>
    </xf>
    <xf numFmtId="0" fontId="252" fillId="47" borderId="20" xfId="58" applyFont="1" applyFill="1" applyBorder="1" applyAlignment="1" applyProtection="1">
      <alignment horizontal="center" vertical="center"/>
      <protection/>
    </xf>
    <xf numFmtId="0" fontId="252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3" fillId="48" borderId="17" xfId="58" applyNumberFormat="1" applyFont="1" applyFill="1" applyBorder="1" applyAlignment="1" applyProtection="1">
      <alignment horizontal="center" vertical="center" wrapText="1"/>
      <protection/>
    </xf>
    <xf numFmtId="1" fontId="253" fillId="48" borderId="12" xfId="58" applyNumberFormat="1" applyFont="1" applyFill="1" applyBorder="1" applyAlignment="1" applyProtection="1">
      <alignment horizontal="center" vertical="center" wrapText="1"/>
      <protection/>
    </xf>
    <xf numFmtId="1" fontId="253" fillId="48" borderId="18" xfId="58" applyNumberFormat="1" applyFont="1" applyFill="1" applyBorder="1" applyAlignment="1" applyProtection="1">
      <alignment horizontal="center" vertical="center" wrapText="1"/>
      <protection/>
    </xf>
    <xf numFmtId="0" fontId="254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50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3" fillId="48" borderId="40" xfId="66" applyNumberFormat="1" applyFont="1" applyFill="1" applyBorder="1" applyAlignment="1" applyProtection="1" quotePrefix="1">
      <alignment horizontal="right" vertical="center"/>
      <protection/>
    </xf>
    <xf numFmtId="3" fontId="253" fillId="48" borderId="61" xfId="58" applyNumberFormat="1" applyFont="1" applyFill="1" applyBorder="1" applyAlignment="1" applyProtection="1">
      <alignment horizontal="right" vertical="center"/>
      <protection/>
    </xf>
    <xf numFmtId="3" fontId="250" fillId="48" borderId="17" xfId="58" applyNumberFormat="1" applyFont="1" applyFill="1" applyBorder="1" applyAlignment="1" applyProtection="1">
      <alignment horizontal="right" vertical="center"/>
      <protection/>
    </xf>
    <xf numFmtId="3" fontId="250" fillId="48" borderId="12" xfId="58" applyNumberFormat="1" applyFont="1" applyFill="1" applyBorder="1" applyAlignment="1" applyProtection="1">
      <alignment horizontal="right" vertical="center"/>
      <protection/>
    </xf>
    <xf numFmtId="3" fontId="250" fillId="48" borderId="18" xfId="58" applyNumberFormat="1" applyFont="1" applyFill="1" applyBorder="1" applyAlignment="1" applyProtection="1">
      <alignment horizontal="right" vertical="center"/>
      <protection/>
    </xf>
    <xf numFmtId="0" fontId="255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3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3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3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6" fillId="39" borderId="84" xfId="66" applyNumberFormat="1" applyFont="1" applyFill="1" applyBorder="1" applyAlignment="1" applyProtection="1" quotePrefix="1">
      <alignment horizontal="right" vertical="center"/>
      <protection/>
    </xf>
    <xf numFmtId="0" fontId="256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3" fillId="32" borderId="40" xfId="66" applyNumberFormat="1" applyFont="1" applyFill="1" applyBorder="1" applyAlignment="1" applyProtection="1">
      <alignment horizontal="right"/>
      <protection/>
    </xf>
    <xf numFmtId="3" fontId="253" fillId="32" borderId="61" xfId="58" applyNumberFormat="1" applyFont="1" applyFill="1" applyBorder="1" applyAlignment="1" applyProtection="1">
      <alignment horizontal="right" vertical="center"/>
      <protection/>
    </xf>
    <xf numFmtId="3" fontId="250" fillId="32" borderId="17" xfId="58" applyNumberFormat="1" applyFont="1" applyFill="1" applyBorder="1" applyAlignment="1" applyProtection="1">
      <alignment horizontal="right" vertical="center"/>
      <protection/>
    </xf>
    <xf numFmtId="3" fontId="250" fillId="32" borderId="12" xfId="58" applyNumberFormat="1" applyFont="1" applyFill="1" applyBorder="1" applyAlignment="1" applyProtection="1">
      <alignment horizontal="right" vertical="center"/>
      <protection/>
    </xf>
    <xf numFmtId="3" fontId="250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7" fillId="47" borderId="49" xfId="66" applyNumberFormat="1" applyFont="1" applyFill="1" applyBorder="1" applyAlignment="1" applyProtection="1">
      <alignment horizontal="right" vertical="center"/>
      <protection/>
    </xf>
    <xf numFmtId="0" fontId="252" fillId="47" borderId="50" xfId="66" applyFont="1" applyFill="1" applyBorder="1" applyAlignment="1" applyProtection="1">
      <alignment horizontal="right" vertical="center"/>
      <protection/>
    </xf>
    <xf numFmtId="0" fontId="253" fillId="47" borderId="51" xfId="68" applyFont="1" applyFill="1" applyBorder="1" applyAlignment="1" applyProtection="1">
      <alignment horizontal="center" vertical="center" wrapText="1"/>
      <protection/>
    </xf>
    <xf numFmtId="3" fontId="253" fillId="47" borderId="89" xfId="58" applyNumberFormat="1" applyFont="1" applyFill="1" applyBorder="1" applyAlignment="1" applyProtection="1">
      <alignment horizontal="right" vertical="center"/>
      <protection/>
    </xf>
    <xf numFmtId="3" fontId="250" fillId="47" borderId="49" xfId="58" applyNumberFormat="1" applyFont="1" applyFill="1" applyBorder="1" applyAlignment="1" applyProtection="1">
      <alignment horizontal="right" vertical="center"/>
      <protection/>
    </xf>
    <xf numFmtId="3" fontId="250" fillId="47" borderId="50" xfId="58" applyNumberFormat="1" applyFont="1" applyFill="1" applyBorder="1" applyAlignment="1" applyProtection="1">
      <alignment horizontal="right" vertical="center"/>
      <protection/>
    </xf>
    <xf numFmtId="3" fontId="250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8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32" borderId="12" xfId="58" applyFont="1" applyFill="1" applyBorder="1" applyAlignment="1" applyProtection="1">
      <alignment horizontal="center" vertical="center"/>
      <protection/>
    </xf>
    <xf numFmtId="0" fontId="259" fillId="49" borderId="14" xfId="58" applyFont="1" applyFill="1" applyBorder="1" applyAlignment="1" applyProtection="1">
      <alignment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6" xfId="58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58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58" applyFont="1" applyFill="1" applyBorder="1" applyAlignment="1" applyProtection="1">
      <alignment horizontal="center" vertical="center"/>
      <protection/>
    </xf>
    <xf numFmtId="0" fontId="264" fillId="49" borderId="23" xfId="58" applyFont="1" applyFill="1" applyBorder="1" applyAlignment="1" applyProtection="1" quotePrefix="1">
      <alignment horizontal="center" vertical="center"/>
      <protection/>
    </xf>
    <xf numFmtId="0" fontId="264" fillId="49" borderId="24" xfId="58" applyFont="1" applyFill="1" applyBorder="1" applyAlignment="1" applyProtection="1">
      <alignment horizontal="center" vertical="center"/>
      <protection/>
    </xf>
    <xf numFmtId="0" fontId="265" fillId="0" borderId="91" xfId="66" applyFont="1" applyFill="1" applyBorder="1" applyAlignment="1" applyProtection="1">
      <alignment horizontal="center" vertical="center" wrapText="1"/>
      <protection/>
    </xf>
    <xf numFmtId="1" fontId="260" fillId="5" borderId="23" xfId="58" applyNumberFormat="1" applyFont="1" applyFill="1" applyBorder="1" applyAlignment="1" applyProtection="1">
      <alignment horizontal="center" vertical="center" wrapText="1"/>
      <protection/>
    </xf>
    <xf numFmtId="1" fontId="260" fillId="5" borderId="92" xfId="58" applyNumberFormat="1" applyFont="1" applyFill="1" applyBorder="1" applyAlignment="1" applyProtection="1">
      <alignment horizontal="center" vertical="center" wrapText="1"/>
      <protection/>
    </xf>
    <xf numFmtId="1" fontId="260" fillId="5" borderId="22" xfId="58" applyNumberFormat="1" applyFont="1" applyFill="1" applyBorder="1" applyAlignment="1" applyProtection="1">
      <alignment horizontal="center" vertical="center" wrapText="1"/>
      <protection/>
    </xf>
    <xf numFmtId="0" fontId="266" fillId="49" borderId="19" xfId="58" applyFont="1" applyFill="1" applyBorder="1" applyAlignment="1" applyProtection="1">
      <alignment horizontal="center" vertical="center" wrapText="1"/>
      <protection/>
    </xf>
    <xf numFmtId="0" fontId="267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9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4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8" fillId="5" borderId="40" xfId="66" applyNumberFormat="1" applyFont="1" applyFill="1" applyBorder="1" applyAlignment="1" applyProtection="1" quotePrefix="1">
      <alignment horizontal="right" vertical="center"/>
      <protection/>
    </xf>
    <xf numFmtId="3" fontId="259" fillId="5" borderId="17" xfId="58" applyNumberFormat="1" applyFont="1" applyFill="1" applyBorder="1" applyAlignment="1" applyProtection="1">
      <alignment vertical="center"/>
      <protection/>
    </xf>
    <xf numFmtId="3" fontId="259" fillId="5" borderId="12" xfId="58" applyNumberFormat="1" applyFont="1" applyFill="1" applyBorder="1" applyAlignment="1" applyProtection="1">
      <alignment vertical="center"/>
      <protection/>
    </xf>
    <xf numFmtId="3" fontId="259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7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7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8" fillId="5" borderId="40" xfId="66" applyNumberFormat="1" applyFont="1" applyFill="1" applyBorder="1" applyAlignment="1" quotePrefix="1">
      <alignment horizontal="right" vertical="center"/>
      <protection/>
    </xf>
    <xf numFmtId="3" fontId="259" fillId="5" borderId="17" xfId="58" applyNumberFormat="1" applyFont="1" applyFill="1" applyBorder="1" applyAlignment="1">
      <alignment vertical="center"/>
      <protection/>
    </xf>
    <xf numFmtId="3" fontId="259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7" fillId="45" borderId="22" xfId="58" applyNumberFormat="1" applyFont="1" applyFill="1" applyBorder="1" applyAlignment="1" applyProtection="1">
      <alignment horizontal="center" vertical="center"/>
      <protection/>
    </xf>
    <xf numFmtId="3" fontId="259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9" fillId="5" borderId="17" xfId="58" applyNumberFormat="1" applyFont="1" applyFill="1" applyBorder="1" applyAlignment="1" applyProtection="1">
      <alignment vertical="center"/>
      <protection locked="0"/>
    </xf>
    <xf numFmtId="3" fontId="259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7" fillId="45" borderId="29" xfId="58" applyNumberFormat="1" applyFont="1" applyFill="1" applyBorder="1" applyAlignment="1" applyProtection="1">
      <alignment horizontal="center" vertical="center"/>
      <protection/>
    </xf>
    <xf numFmtId="188" fontId="247" fillId="45" borderId="27" xfId="58" applyNumberFormat="1" applyFont="1" applyFill="1" applyBorder="1" applyAlignment="1" applyProtection="1">
      <alignment horizontal="center" vertical="center"/>
      <protection/>
    </xf>
    <xf numFmtId="188" fontId="247" fillId="45" borderId="33" xfId="58" applyNumberFormat="1" applyFont="1" applyFill="1" applyBorder="1" applyAlignment="1" applyProtection="1">
      <alignment horizontal="center" vertical="center"/>
      <protection/>
    </xf>
    <xf numFmtId="188" fontId="247" fillId="45" borderId="31" xfId="58" applyNumberFormat="1" applyFont="1" applyFill="1" applyBorder="1" applyAlignment="1" applyProtection="1">
      <alignment horizontal="center" vertical="center"/>
      <protection/>
    </xf>
    <xf numFmtId="188" fontId="247" fillId="45" borderId="42" xfId="58" applyNumberFormat="1" applyFont="1" applyFill="1" applyBorder="1" applyAlignment="1" applyProtection="1">
      <alignment horizontal="center" vertical="center"/>
      <protection/>
    </xf>
    <xf numFmtId="188" fontId="247" fillId="45" borderId="43" xfId="58" applyNumberFormat="1" applyFont="1" applyFill="1" applyBorder="1" applyAlignment="1" applyProtection="1">
      <alignment horizontal="center" vertical="center"/>
      <protection/>
    </xf>
    <xf numFmtId="0" fontId="269" fillId="49" borderId="49" xfId="66" applyFont="1" applyFill="1" applyBorder="1" applyAlignment="1" quotePrefix="1">
      <alignment horizontal="right" vertical="center"/>
      <protection/>
    </xf>
    <xf numFmtId="0" fontId="264" fillId="49" borderId="50" xfId="66" applyFont="1" applyFill="1" applyBorder="1" applyAlignment="1">
      <alignment horizontal="right" vertical="center"/>
      <protection/>
    </xf>
    <xf numFmtId="0" fontId="260" fillId="49" borderId="51" xfId="66" applyFont="1" applyFill="1" applyBorder="1" applyAlignment="1">
      <alignment horizontal="center" vertical="center" wrapText="1"/>
      <protection/>
    </xf>
    <xf numFmtId="3" fontId="259" fillId="49" borderId="49" xfId="58" applyNumberFormat="1" applyFont="1" applyFill="1" applyBorder="1" applyAlignment="1">
      <alignment vertical="center"/>
      <protection/>
    </xf>
    <xf numFmtId="3" fontId="259" fillId="49" borderId="50" xfId="58" applyNumberFormat="1" applyFont="1" applyFill="1" applyBorder="1" applyAlignment="1">
      <alignment vertical="center"/>
      <protection/>
    </xf>
    <xf numFmtId="0" fontId="267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9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9" fillId="49" borderId="49" xfId="66" applyFont="1" applyFill="1" applyBorder="1" applyAlignment="1" applyProtection="1" quotePrefix="1">
      <alignment horizontal="right" vertical="center"/>
      <protection/>
    </xf>
    <xf numFmtId="0" fontId="264" fillId="49" borderId="50" xfId="66" applyFont="1" applyFill="1" applyBorder="1" applyAlignment="1" applyProtection="1">
      <alignment horizontal="right" vertical="center"/>
      <protection/>
    </xf>
    <xf numFmtId="0" fontId="260" fillId="49" borderId="51" xfId="66" applyFont="1" applyFill="1" applyBorder="1" applyAlignment="1" applyProtection="1">
      <alignment horizontal="center" vertical="center" wrapText="1"/>
      <protection/>
    </xf>
    <xf numFmtId="3" fontId="260" fillId="49" borderId="89" xfId="58" applyNumberFormat="1" applyFont="1" applyFill="1" applyBorder="1" applyAlignment="1" applyProtection="1">
      <alignment vertical="center"/>
      <protection/>
    </xf>
    <xf numFmtId="3" fontId="259" fillId="49" borderId="49" xfId="58" applyNumberFormat="1" applyFont="1" applyFill="1" applyBorder="1" applyAlignment="1" applyProtection="1">
      <alignment vertical="center"/>
      <protection/>
    </xf>
    <xf numFmtId="3" fontId="259" fillId="49" borderId="50" xfId="58" applyNumberFormat="1" applyFont="1" applyFill="1" applyBorder="1" applyAlignment="1" applyProtection="1">
      <alignment vertical="center"/>
      <protection/>
    </xf>
    <xf numFmtId="3" fontId="259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58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70" fillId="39" borderId="103" xfId="62" applyFont="1" applyFill="1" applyBorder="1" applyProtection="1">
      <alignment/>
      <protection/>
    </xf>
    <xf numFmtId="190" fontId="270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71" fillId="52" borderId="104" xfId="58" applyFont="1" applyFill="1" applyBorder="1" applyAlignment="1" applyProtection="1" quotePrefix="1">
      <alignment vertical="center"/>
      <protection/>
    </xf>
    <xf numFmtId="0" fontId="272" fillId="52" borderId="105" xfId="58" applyFont="1" applyFill="1" applyBorder="1" applyAlignment="1" applyProtection="1">
      <alignment horizontal="center" vertical="center"/>
      <protection/>
    </xf>
    <xf numFmtId="0" fontId="271" fillId="52" borderId="106" xfId="58" applyFont="1" applyFill="1" applyBorder="1" applyAlignment="1" applyProtection="1" quotePrefix="1">
      <alignment horizontal="center" vertical="center" wrapText="1"/>
      <protection/>
    </xf>
    <xf numFmtId="0" fontId="273" fillId="52" borderId="14" xfId="58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58" applyFont="1" applyFill="1" applyBorder="1" applyAlignment="1" applyProtection="1">
      <alignment horizontal="center" vertical="center"/>
      <protection/>
    </xf>
    <xf numFmtId="0" fontId="275" fillId="52" borderId="17" xfId="58" applyFont="1" applyFill="1" applyBorder="1" applyAlignment="1" applyProtection="1" quotePrefix="1">
      <alignment horizontal="center" vertical="center"/>
      <protection/>
    </xf>
    <xf numFmtId="0" fontId="27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71" fillId="39" borderId="23" xfId="58" applyNumberFormat="1" applyFont="1" applyFill="1" applyBorder="1" applyAlignment="1" applyProtection="1">
      <alignment horizontal="center" vertical="center" wrapText="1"/>
      <protection/>
    </xf>
    <xf numFmtId="1" fontId="271" fillId="39" borderId="92" xfId="58" applyNumberFormat="1" applyFont="1" applyFill="1" applyBorder="1" applyAlignment="1" applyProtection="1">
      <alignment horizontal="center" vertical="center" wrapText="1"/>
      <protection/>
    </xf>
    <xf numFmtId="1" fontId="271" fillId="39" borderId="22" xfId="58" applyNumberFormat="1" applyFont="1" applyFill="1" applyBorder="1" applyAlignment="1" applyProtection="1">
      <alignment horizontal="center" vertical="center" wrapText="1"/>
      <protection/>
    </xf>
    <xf numFmtId="0" fontId="27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2" fillId="39" borderId="0" xfId="58" applyFont="1" applyFill="1" applyBorder="1" applyAlignment="1" applyProtection="1">
      <alignment horizontal="left" vertical="center" wrapText="1"/>
      <protection/>
    </xf>
    <xf numFmtId="181" fontId="271" fillId="4" borderId="40" xfId="66" applyNumberFormat="1" applyFont="1" applyFill="1" applyBorder="1" applyAlignment="1" quotePrefix="1">
      <alignment horizontal="right" vertical="center"/>
      <protection/>
    </xf>
    <xf numFmtId="3" fontId="271" fillId="4" borderId="61" xfId="58" applyNumberFormat="1" applyFont="1" applyFill="1" applyBorder="1" applyAlignment="1" applyProtection="1">
      <alignment vertical="center"/>
      <protection/>
    </xf>
    <xf numFmtId="3" fontId="272" fillId="4" borderId="17" xfId="58" applyNumberFormat="1" applyFont="1" applyFill="1" applyBorder="1" applyAlignment="1">
      <alignment vertical="center"/>
      <protection/>
    </xf>
    <xf numFmtId="3" fontId="272" fillId="4" borderId="12" xfId="58" applyNumberFormat="1" applyFont="1" applyFill="1" applyBorder="1" applyAlignment="1" applyProtection="1">
      <alignment vertical="center"/>
      <protection/>
    </xf>
    <xf numFmtId="3" fontId="272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7" fillId="53" borderId="30" xfId="58" applyNumberFormat="1" applyFont="1" applyFill="1" applyBorder="1" applyAlignment="1" applyProtection="1">
      <alignment horizontal="center" vertical="center"/>
      <protection/>
    </xf>
    <xf numFmtId="188" fontId="247" fillId="53" borderId="34" xfId="58" applyNumberFormat="1" applyFont="1" applyFill="1" applyBorder="1" applyAlignment="1" applyProtection="1">
      <alignment horizontal="center" vertical="center"/>
      <protection/>
    </xf>
    <xf numFmtId="188" fontId="247" fillId="53" borderId="44" xfId="58" applyNumberFormat="1" applyFont="1" applyFill="1" applyBorder="1" applyAlignment="1" applyProtection="1">
      <alignment horizontal="center" vertical="center"/>
      <protection/>
    </xf>
    <xf numFmtId="3" fontId="272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2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7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7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71" fillId="4" borderId="61" xfId="58" applyNumberFormat="1" applyFont="1" applyFill="1" applyBorder="1" applyAlignment="1" applyProtection="1">
      <alignment horizontal="right" vertical="center"/>
      <protection/>
    </xf>
    <xf numFmtId="3" fontId="272" fillId="4" borderId="17" xfId="58" applyNumberFormat="1" applyFont="1" applyFill="1" applyBorder="1" applyAlignment="1" applyProtection="1">
      <alignment horizontal="right" vertical="center"/>
      <protection/>
    </xf>
    <xf numFmtId="3" fontId="272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2" fillId="4" borderId="17" xfId="58" applyNumberFormat="1" applyFont="1" applyFill="1" applyBorder="1" applyAlignment="1" applyProtection="1">
      <alignment horizontal="right" vertical="center"/>
      <protection locked="0"/>
    </xf>
    <xf numFmtId="3" fontId="272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71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71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71" fillId="4" borderId="20" xfId="66" applyNumberFormat="1" applyFont="1" applyFill="1" applyBorder="1" applyAlignment="1" quotePrefix="1">
      <alignment horizontal="right" vertical="center"/>
      <protection/>
    </xf>
    <xf numFmtId="3" fontId="271" fillId="4" borderId="19" xfId="58" applyNumberFormat="1" applyFont="1" applyFill="1" applyBorder="1" applyAlignment="1" applyProtection="1">
      <alignment vertical="center"/>
      <protection/>
    </xf>
    <xf numFmtId="3" fontId="272" fillId="4" borderId="23" xfId="58" applyNumberFormat="1" applyFont="1" applyFill="1" applyBorder="1" applyAlignment="1" applyProtection="1">
      <alignment vertical="center"/>
      <protection/>
    </xf>
    <xf numFmtId="3" fontId="272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9" fillId="45" borderId="62" xfId="58" applyNumberFormat="1" applyFont="1" applyFill="1" applyBorder="1" applyAlignment="1" applyProtection="1">
      <alignment horizontal="center" vertical="center"/>
      <protection/>
    </xf>
    <xf numFmtId="188" fontId="239" fillId="45" borderId="64" xfId="58" applyNumberFormat="1" applyFont="1" applyFill="1" applyBorder="1" applyAlignment="1" applyProtection="1">
      <alignment horizontal="center" vertical="center"/>
      <protection/>
    </xf>
    <xf numFmtId="188" fontId="239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7" fillId="45" borderId="87" xfId="58" applyNumberFormat="1" applyFont="1" applyFill="1" applyBorder="1" applyAlignment="1" applyProtection="1">
      <alignment horizontal="center" vertical="center"/>
      <protection/>
    </xf>
    <xf numFmtId="188" fontId="247" fillId="45" borderId="84" xfId="58" applyNumberFormat="1" applyFont="1" applyFill="1" applyBorder="1" applyAlignment="1" applyProtection="1">
      <alignment horizontal="center" vertical="center"/>
      <protection/>
    </xf>
    <xf numFmtId="188" fontId="247" fillId="53" borderId="88" xfId="58" applyNumberFormat="1" applyFont="1" applyFill="1" applyBorder="1" applyAlignment="1" applyProtection="1">
      <alignment horizontal="center" vertical="center"/>
      <protection/>
    </xf>
    <xf numFmtId="188" fontId="247" fillId="53" borderId="39" xfId="58" applyNumberFormat="1" applyFont="1" applyFill="1" applyBorder="1" applyAlignment="1" applyProtection="1">
      <alignment horizontal="center" vertical="center"/>
      <protection/>
    </xf>
    <xf numFmtId="178" fontId="277" fillId="52" borderId="113" xfId="66" applyNumberFormat="1" applyFont="1" applyFill="1" applyBorder="1" applyAlignment="1">
      <alignment horizontal="right" vertical="center"/>
      <protection/>
    </xf>
    <xf numFmtId="181" fontId="275" fillId="52" borderId="50" xfId="66" applyNumberFormat="1" applyFont="1" applyFill="1" applyBorder="1" applyAlignment="1" quotePrefix="1">
      <alignment horizontal="right" vertical="center"/>
      <protection/>
    </xf>
    <xf numFmtId="0" fontId="271" fillId="52" borderId="114" xfId="66" applyFont="1" applyFill="1" applyBorder="1" applyAlignment="1">
      <alignment horizontal="center" vertical="center" wrapText="1"/>
      <protection/>
    </xf>
    <xf numFmtId="3" fontId="271" fillId="52" borderId="89" xfId="58" applyNumberFormat="1" applyFont="1" applyFill="1" applyBorder="1" applyAlignment="1" applyProtection="1">
      <alignment vertical="center"/>
      <protection/>
    </xf>
    <xf numFmtId="3" fontId="272" fillId="52" borderId="49" xfId="58" applyNumberFormat="1" applyFont="1" applyFill="1" applyBorder="1" applyAlignment="1">
      <alignment vertical="center"/>
      <protection/>
    </xf>
    <xf numFmtId="3" fontId="272" fillId="52" borderId="115" xfId="58" applyNumberFormat="1" applyFont="1" applyFill="1" applyBorder="1" applyAlignment="1">
      <alignment vertical="center"/>
      <protection/>
    </xf>
    <xf numFmtId="3" fontId="272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70" fillId="39" borderId="103" xfId="62" applyNumberFormat="1" applyFont="1" applyFill="1" applyBorder="1" applyProtection="1">
      <alignment/>
      <protection/>
    </xf>
    <xf numFmtId="190" fontId="27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8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81" fillId="48" borderId="12" xfId="58" applyFont="1" applyFill="1" applyBorder="1" applyAlignment="1" applyProtection="1">
      <alignment horizontal="center" vertical="center"/>
      <protection locked="0"/>
    </xf>
    <xf numFmtId="3" fontId="28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80" fillId="39" borderId="0" xfId="58" applyFont="1" applyFill="1" applyAlignment="1">
      <alignment vertical="center"/>
      <protection/>
    </xf>
    <xf numFmtId="0" fontId="28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6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7" fillId="32" borderId="0" xfId="64" applyFont="1" applyFill="1" applyProtection="1">
      <alignment/>
      <protection/>
    </xf>
    <xf numFmtId="0" fontId="245" fillId="32" borderId="0" xfId="61" applyFont="1" applyFill="1" applyAlignment="1" applyProtection="1">
      <alignment horizontal="center" vertical="center"/>
      <protection/>
    </xf>
    <xf numFmtId="0" fontId="288" fillId="32" borderId="0" xfId="70" applyFont="1" applyFill="1" applyBorder="1" applyAlignment="1" applyProtection="1">
      <alignment horizontal="left"/>
      <protection/>
    </xf>
    <xf numFmtId="0" fontId="246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4" fillId="32" borderId="0" xfId="0" applyNumberFormat="1" applyFont="1" applyFill="1" applyBorder="1" applyAlignment="1" applyProtection="1">
      <alignment horizontal="left"/>
      <protection/>
    </xf>
    <xf numFmtId="0" fontId="245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9" fillId="39" borderId="12" xfId="64" applyNumberFormat="1" applyFont="1" applyFill="1" applyBorder="1" applyAlignment="1" applyProtection="1">
      <alignment horizontal="center" vertical="center"/>
      <protection/>
    </xf>
    <xf numFmtId="186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81" fillId="32" borderId="0" xfId="58" applyFont="1" applyFill="1" applyBorder="1" applyAlignment="1" applyProtection="1" quotePrefix="1">
      <alignment/>
      <protection/>
    </xf>
    <xf numFmtId="0" fontId="290" fillId="32" borderId="0" xfId="61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right"/>
      <protection/>
    </xf>
    <xf numFmtId="186" fontId="291" fillId="39" borderId="12" xfId="70" applyNumberFormat="1" applyFont="1" applyFill="1" applyBorder="1" applyAlignment="1" applyProtection="1">
      <alignment horizontal="center" vertical="center"/>
      <protection/>
    </xf>
    <xf numFmtId="0" fontId="28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2" fillId="32" borderId="0" xfId="64" applyFont="1" applyFill="1" applyBorder="1" applyAlignment="1" applyProtection="1">
      <alignment horizontal="center"/>
      <protection/>
    </xf>
    <xf numFmtId="189" fontId="246" fillId="32" borderId="0" xfId="71" applyNumberFormat="1" applyFont="1" applyFill="1" applyBorder="1" applyAlignment="1" applyProtection="1">
      <alignment/>
      <protection/>
    </xf>
    <xf numFmtId="38" fontId="246" fillId="32" borderId="0" xfId="71" applyNumberFormat="1" applyFont="1" applyFill="1" applyBorder="1" applyProtection="1">
      <alignment/>
      <protection/>
    </xf>
    <xf numFmtId="0" fontId="246" fillId="32" borderId="0" xfId="71" applyNumberFormat="1" applyFont="1" applyFill="1" applyAlignment="1" applyProtection="1">
      <alignment/>
      <protection/>
    </xf>
    <xf numFmtId="0" fontId="290" fillId="32" borderId="0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Alignment="1" applyProtection="1">
      <alignment/>
      <protection/>
    </xf>
    <xf numFmtId="179" fontId="294" fillId="39" borderId="12" xfId="58" applyNumberFormat="1" applyFont="1" applyFill="1" applyBorder="1" applyAlignment="1" applyProtection="1">
      <alignment horizontal="center" vertical="center"/>
      <protection/>
    </xf>
    <xf numFmtId="0" fontId="29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2" fillId="42" borderId="126" xfId="61" applyNumberFormat="1" applyFont="1" applyFill="1" applyBorder="1" applyAlignment="1" applyProtection="1" quotePrefix="1">
      <alignment horizontal="center" wrapText="1"/>
      <protection/>
    </xf>
    <xf numFmtId="195" fontId="261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2" fillId="42" borderId="132" xfId="61" applyNumberFormat="1" applyFont="1" applyFill="1" applyBorder="1" applyAlignment="1" applyProtection="1" quotePrefix="1">
      <alignment horizontal="center"/>
      <protection/>
    </xf>
    <xf numFmtId="179" fontId="298" fillId="42" borderId="132" xfId="61" applyNumberFormat="1" applyFont="1" applyFill="1" applyBorder="1" applyAlignment="1" applyProtection="1" quotePrefix="1">
      <alignment horizontal="center"/>
      <protection/>
    </xf>
    <xf numFmtId="196" fontId="245" fillId="61" borderId="132" xfId="61" applyNumberFormat="1" applyFont="1" applyFill="1" applyBorder="1" applyAlignment="1" applyProtection="1" quotePrefix="1">
      <alignment horizontal="center"/>
      <protection/>
    </xf>
    <xf numFmtId="179" fontId="243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7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9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6" fillId="39" borderId="82" xfId="61" applyNumberFormat="1" applyFont="1" applyFill="1" applyBorder="1" applyAlignment="1" applyProtection="1" quotePrefix="1">
      <alignment/>
      <protection/>
    </xf>
    <xf numFmtId="189" fontId="285" fillId="39" borderId="82" xfId="61" applyNumberFormat="1" applyFont="1" applyFill="1" applyBorder="1" applyAlignment="1" applyProtection="1" quotePrefix="1">
      <alignment/>
      <protection/>
    </xf>
    <xf numFmtId="189" fontId="28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9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5" fillId="32" borderId="105" xfId="61" applyNumberFormat="1" applyFont="1" applyFill="1" applyBorder="1" applyAlignment="1" applyProtection="1" quotePrefix="1">
      <alignment/>
      <protection/>
    </xf>
    <xf numFmtId="189" fontId="28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4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300" fillId="65" borderId="159" xfId="61" applyNumberFormat="1" applyFont="1" applyFill="1" applyBorder="1" applyAlignment="1" applyProtection="1">
      <alignment horizontal="center"/>
      <protection/>
    </xf>
    <xf numFmtId="190" fontId="301" fillId="65" borderId="160" xfId="61" applyNumberFormat="1" applyFont="1" applyFill="1" applyBorder="1" applyAlignment="1" applyProtection="1">
      <alignment horizontal="center"/>
      <protection/>
    </xf>
    <xf numFmtId="190" fontId="302" fillId="66" borderId="159" xfId="61" applyNumberFormat="1" applyFont="1" applyFill="1" applyBorder="1" applyAlignment="1" applyProtection="1">
      <alignment horizontal="center"/>
      <protection/>
    </xf>
    <xf numFmtId="190" fontId="303" fillId="66" borderId="160" xfId="61" applyNumberFormat="1" applyFont="1" applyFill="1" applyBorder="1" applyAlignment="1" applyProtection="1">
      <alignment horizontal="center"/>
      <protection/>
    </xf>
    <xf numFmtId="190" fontId="304" fillId="67" borderId="161" xfId="61" applyNumberFormat="1" applyFont="1" applyFill="1" applyBorder="1" applyAlignment="1" applyProtection="1">
      <alignment horizontal="center"/>
      <protection/>
    </xf>
    <xf numFmtId="190" fontId="305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300" fillId="65" borderId="165" xfId="61" applyNumberFormat="1" applyFont="1" applyFill="1" applyBorder="1" applyAlignment="1" applyProtection="1">
      <alignment horizontal="center"/>
      <protection/>
    </xf>
    <xf numFmtId="190" fontId="301" fillId="65" borderId="166" xfId="61" applyNumberFormat="1" applyFont="1" applyFill="1" applyBorder="1" applyAlignment="1" applyProtection="1">
      <alignment horizontal="center"/>
      <protection/>
    </xf>
    <xf numFmtId="190" fontId="302" fillId="66" borderId="165" xfId="61" applyNumberFormat="1" applyFont="1" applyFill="1" applyBorder="1" applyAlignment="1" applyProtection="1">
      <alignment horizontal="center"/>
      <protection/>
    </xf>
    <xf numFmtId="190" fontId="303" fillId="66" borderId="166" xfId="61" applyNumberFormat="1" applyFont="1" applyFill="1" applyBorder="1" applyAlignment="1" applyProtection="1">
      <alignment horizontal="center"/>
      <protection/>
    </xf>
    <xf numFmtId="190" fontId="304" fillId="67" borderId="167" xfId="61" applyNumberFormat="1" applyFont="1" applyFill="1" applyBorder="1" applyAlignment="1" applyProtection="1">
      <alignment horizontal="center"/>
      <protection/>
    </xf>
    <xf numFmtId="190" fontId="305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8" fillId="0" borderId="0" xfId="61" applyProtection="1">
      <alignment/>
      <protection/>
    </xf>
    <xf numFmtId="0" fontId="218" fillId="0" borderId="0" xfId="61" applyNumberFormat="1" applyProtection="1">
      <alignment/>
      <protection/>
    </xf>
    <xf numFmtId="186" fontId="241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6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58" applyNumberFormat="1" applyFont="1" applyFill="1" applyBorder="1" applyAlignment="1" applyProtection="1">
      <alignment horizontal="center" vertical="center"/>
      <protection/>
    </xf>
    <xf numFmtId="3" fontId="28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60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7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50" fillId="48" borderId="17" xfId="58" applyNumberFormat="1" applyFont="1" applyFill="1" applyBorder="1" applyAlignment="1" applyProtection="1">
      <alignment horizontal="right" vertical="center"/>
      <protection locked="0"/>
    </xf>
    <xf numFmtId="3" fontId="250" fillId="48" borderId="12" xfId="58" applyNumberFormat="1" applyFont="1" applyFill="1" applyBorder="1" applyAlignment="1" applyProtection="1">
      <alignment horizontal="right" vertical="center"/>
      <protection locked="0"/>
    </xf>
    <xf numFmtId="3" fontId="250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50" fillId="32" borderId="17" xfId="58" applyNumberFormat="1" applyFont="1" applyFill="1" applyBorder="1" applyAlignment="1" applyProtection="1">
      <alignment horizontal="right" vertical="center"/>
      <protection locked="0"/>
    </xf>
    <xf numFmtId="3" fontId="250" fillId="32" borderId="12" xfId="58" applyNumberFormat="1" applyFont="1" applyFill="1" applyBorder="1" applyAlignment="1" applyProtection="1">
      <alignment horizontal="right" vertical="center"/>
      <protection locked="0"/>
    </xf>
    <xf numFmtId="3" fontId="250" fillId="32" borderId="18" xfId="58" applyNumberFormat="1" applyFont="1" applyFill="1" applyBorder="1" applyAlignment="1" applyProtection="1">
      <alignment horizontal="right" vertical="center"/>
      <protection locked="0"/>
    </xf>
    <xf numFmtId="200" fontId="253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3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80" fillId="39" borderId="91" xfId="58" applyFont="1" applyFill="1" applyBorder="1" applyAlignment="1">
      <alignment horizontal="center" vertical="center" wrapText="1"/>
      <protection/>
    </xf>
    <xf numFmtId="182" fontId="305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7" fillId="45" borderId="17" xfId="58" applyNumberFormat="1" applyFont="1" applyFill="1" applyBorder="1" applyAlignment="1" applyProtection="1">
      <alignment horizontal="center" vertical="center"/>
      <protection/>
    </xf>
    <xf numFmtId="188" fontId="247" fillId="45" borderId="12" xfId="58" applyNumberFormat="1" applyFont="1" applyFill="1" applyBorder="1" applyAlignment="1" applyProtection="1">
      <alignment horizontal="center" vertical="center"/>
      <protection/>
    </xf>
    <xf numFmtId="188" fontId="247" fillId="45" borderId="18" xfId="58" applyNumberFormat="1" applyFont="1" applyFill="1" applyBorder="1" applyAlignment="1" applyProtection="1">
      <alignment horizontal="center" vertical="center"/>
      <protection/>
    </xf>
    <xf numFmtId="0" fontId="252" fillId="47" borderId="49" xfId="66" applyFont="1" applyFill="1" applyBorder="1" applyAlignment="1" applyProtection="1">
      <alignment horizontal="right" vertical="center"/>
      <protection/>
    </xf>
    <xf numFmtId="188" fontId="247" fillId="45" borderId="75" xfId="58" applyNumberFormat="1" applyFont="1" applyFill="1" applyBorder="1" applyAlignment="1" applyProtection="1">
      <alignment horizontal="center" vertical="center"/>
      <protection/>
    </xf>
    <xf numFmtId="188" fontId="247" fillId="45" borderId="72" xfId="58" applyNumberFormat="1" applyFont="1" applyFill="1" applyBorder="1" applyAlignment="1" applyProtection="1">
      <alignment horizontal="center" vertical="center"/>
      <protection/>
    </xf>
    <xf numFmtId="188" fontId="247" fillId="45" borderId="70" xfId="58" applyNumberFormat="1" applyFont="1" applyFill="1" applyBorder="1" applyAlignment="1" applyProtection="1">
      <alignment horizontal="center" vertical="center"/>
      <protection/>
    </xf>
    <xf numFmtId="188" fontId="247" fillId="45" borderId="67" xfId="58" applyNumberFormat="1" applyFont="1" applyFill="1" applyBorder="1" applyAlignment="1" applyProtection="1">
      <alignment horizontal="center" vertical="center"/>
      <protection/>
    </xf>
    <xf numFmtId="188" fontId="247" fillId="53" borderId="87" xfId="58" applyNumberFormat="1" applyFont="1" applyFill="1" applyBorder="1" applyAlignment="1" applyProtection="1">
      <alignment horizontal="center" vertical="center"/>
      <protection/>
    </xf>
    <xf numFmtId="188" fontId="247" fillId="53" borderId="84" xfId="58" applyNumberFormat="1" applyFont="1" applyFill="1" applyBorder="1" applyAlignment="1" applyProtection="1">
      <alignment horizontal="center" vertical="center"/>
      <protection/>
    </xf>
    <xf numFmtId="188" fontId="247" fillId="48" borderId="17" xfId="58" applyNumberFormat="1" applyFont="1" applyFill="1" applyBorder="1" applyAlignment="1" applyProtection="1">
      <alignment horizontal="center" vertical="center"/>
      <protection/>
    </xf>
    <xf numFmtId="188" fontId="247" fillId="48" borderId="12" xfId="58" applyNumberFormat="1" applyFont="1" applyFill="1" applyBorder="1" applyAlignment="1" applyProtection="1">
      <alignment horizontal="center" vertical="center"/>
      <protection/>
    </xf>
    <xf numFmtId="188" fontId="247" fillId="48" borderId="18" xfId="58" applyNumberFormat="1" applyFont="1" applyFill="1" applyBorder="1" applyAlignment="1" applyProtection="1">
      <alignment horizontal="center" vertical="center"/>
      <protection/>
    </xf>
    <xf numFmtId="188" fontId="247" fillId="4" borderId="18" xfId="58" applyNumberFormat="1" applyFont="1" applyFill="1" applyBorder="1" applyAlignment="1" applyProtection="1">
      <alignment horizontal="center" vertical="center"/>
      <protection/>
    </xf>
    <xf numFmtId="188" fontId="247" fillId="5" borderId="18" xfId="58" applyNumberFormat="1" applyFont="1" applyFill="1" applyBorder="1" applyAlignment="1" applyProtection="1">
      <alignment horizontal="center" vertical="center"/>
      <protection/>
    </xf>
    <xf numFmtId="188" fontId="247" fillId="45" borderId="38" xfId="58" applyNumberFormat="1" applyFont="1" applyFill="1" applyBorder="1" applyAlignment="1" applyProtection="1">
      <alignment horizontal="center" vertical="center"/>
      <protection/>
    </xf>
    <xf numFmtId="188" fontId="247" fillId="45" borderId="36" xfId="58" applyNumberFormat="1" applyFont="1" applyFill="1" applyBorder="1" applyAlignment="1" applyProtection="1">
      <alignment horizontal="center" vertical="center"/>
      <protection/>
    </xf>
    <xf numFmtId="188" fontId="247" fillId="32" borderId="17" xfId="58" applyNumberFormat="1" applyFont="1" applyFill="1" applyBorder="1" applyAlignment="1" applyProtection="1">
      <alignment horizontal="center" vertical="center"/>
      <protection/>
    </xf>
    <xf numFmtId="188" fontId="247" fillId="32" borderId="12" xfId="58" applyNumberFormat="1" applyFont="1" applyFill="1" applyBorder="1" applyAlignment="1" applyProtection="1">
      <alignment horizontal="center" vertical="center"/>
      <protection/>
    </xf>
    <xf numFmtId="188" fontId="247" fillId="32" borderId="18" xfId="58" applyNumberFormat="1" applyFont="1" applyFill="1" applyBorder="1" applyAlignment="1" applyProtection="1">
      <alignment horizontal="center" vertical="center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9" fillId="70" borderId="0" xfId="60" applyFont="1" applyFill="1" applyBorder="1">
      <alignment/>
      <protection/>
    </xf>
    <xf numFmtId="0" fontId="309" fillId="70" borderId="0" xfId="60" applyFont="1" applyFill="1" applyBorder="1" applyAlignment="1">
      <alignment/>
      <protection/>
    </xf>
    <xf numFmtId="0" fontId="309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9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10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10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51" fillId="71" borderId="66" xfId="58" applyNumberFormat="1" applyFont="1" applyFill="1" applyBorder="1" applyAlignment="1" quotePrefix="1">
      <alignment horizontal="center"/>
      <protection/>
    </xf>
    <xf numFmtId="0" fontId="311" fillId="71" borderId="66" xfId="58" applyFont="1" applyFill="1" applyBorder="1">
      <alignment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2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3" fillId="71" borderId="97" xfId="58" applyNumberFormat="1" applyFont="1" applyFill="1" applyBorder="1" applyAlignment="1">
      <alignment horizontal="center"/>
      <protection/>
    </xf>
    <xf numFmtId="182" fontId="314" fillId="71" borderId="61" xfId="58" applyNumberFormat="1" applyFont="1" applyFill="1" applyBorder="1" applyAlignment="1">
      <alignment horizontal="left"/>
      <protection/>
    </xf>
    <xf numFmtId="182" fontId="315" fillId="71" borderId="61" xfId="58" applyNumberFormat="1" applyFont="1" applyFill="1" applyBorder="1" applyAlignment="1">
      <alignment horizontal="left"/>
      <protection/>
    </xf>
    <xf numFmtId="0" fontId="311" fillId="71" borderId="142" xfId="58" applyFont="1" applyFill="1" applyBorder="1">
      <alignment/>
      <protection/>
    </xf>
    <xf numFmtId="49" fontId="316" fillId="71" borderId="64" xfId="58" applyNumberFormat="1" applyFont="1" applyFill="1" applyBorder="1" applyAlignment="1" quotePrefix="1">
      <alignment horizontal="center"/>
      <protection/>
    </xf>
    <xf numFmtId="0" fontId="311" fillId="71" borderId="111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17" fillId="71" borderId="64" xfId="58" applyFont="1" applyFill="1" applyBorder="1">
      <alignment/>
      <protection/>
    </xf>
    <xf numFmtId="0" fontId="311" fillId="71" borderId="64" xfId="58" applyFont="1" applyFill="1" applyBorder="1" applyAlignment="1">
      <alignment horizontal="left"/>
      <protection/>
    </xf>
    <xf numFmtId="0" fontId="309" fillId="0" borderId="0" xfId="60" applyFont="1" applyFill="1" applyBorder="1" quotePrefix="1">
      <alignment/>
      <protection/>
    </xf>
    <xf numFmtId="182" fontId="309" fillId="0" borderId="0" xfId="60" applyNumberFormat="1" applyFont="1" applyFill="1" applyBorder="1">
      <alignment/>
      <protection/>
    </xf>
    <xf numFmtId="0" fontId="311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8" fillId="71" borderId="66" xfId="58" applyFont="1" applyFill="1" applyBorder="1">
      <alignment/>
      <protection/>
    </xf>
    <xf numFmtId="182" fontId="319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4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6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20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20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20" fillId="71" borderId="176" xfId="58" applyFont="1" applyFill="1" applyBorder="1" applyAlignment="1">
      <alignment horizontal="left"/>
      <protection/>
    </xf>
    <xf numFmtId="0" fontId="316" fillId="0" borderId="0" xfId="58" applyNumberFormat="1" applyFont="1" applyFill="1" applyBorder="1" applyAlignment="1" quotePrefix="1">
      <alignment horizontal="center"/>
      <protection/>
    </xf>
    <xf numFmtId="0" fontId="320" fillId="0" borderId="0" xfId="58" applyFont="1" applyFill="1" applyBorder="1" applyAlignment="1">
      <alignment horizontal="left"/>
      <protection/>
    </xf>
    <xf numFmtId="0" fontId="309" fillId="70" borderId="12" xfId="60" applyFont="1" applyFill="1" applyBorder="1">
      <alignment/>
      <protection/>
    </xf>
    <xf numFmtId="0" fontId="309" fillId="70" borderId="12" xfId="60" applyFont="1" applyFill="1" applyBorder="1" applyAlignment="1">
      <alignment/>
      <protection/>
    </xf>
    <xf numFmtId="0" fontId="309" fillId="73" borderId="12" xfId="60" applyFont="1" applyFill="1" applyBorder="1">
      <alignment/>
      <protection/>
    </xf>
    <xf numFmtId="0" fontId="309" fillId="0" borderId="12" xfId="60" applyFont="1" applyFill="1" applyBorder="1">
      <alignment/>
      <protection/>
    </xf>
    <xf numFmtId="14" fontId="309" fillId="71" borderId="12" xfId="60" applyNumberFormat="1" applyFont="1" applyFill="1" applyBorder="1" applyAlignment="1">
      <alignment horizontal="left"/>
      <protection/>
    </xf>
    <xf numFmtId="49" fontId="241" fillId="32" borderId="12" xfId="58" applyNumberFormat="1" applyFont="1" applyFill="1" applyBorder="1" applyAlignment="1" applyProtection="1">
      <alignment horizontal="center" vertical="center"/>
      <protection locked="0"/>
    </xf>
    <xf numFmtId="49" fontId="253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3" fillId="71" borderId="97" xfId="58" applyNumberFormat="1" applyFont="1" applyFill="1" applyBorder="1" applyAlignment="1">
      <alignment horizontal="center"/>
      <protection/>
    </xf>
    <xf numFmtId="49" fontId="321" fillId="71" borderId="66" xfId="58" applyNumberFormat="1" applyFont="1" applyFill="1" applyBorder="1" applyAlignment="1" quotePrefix="1">
      <alignment horizontal="center"/>
      <protection/>
    </xf>
    <xf numFmtId="49" fontId="316" fillId="71" borderId="63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16" fillId="71" borderId="176" xfId="58" applyNumberFormat="1" applyFont="1" applyFill="1" applyBorder="1" applyAlignment="1" quotePrefix="1">
      <alignment horizontal="center"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49" fontId="316" fillId="71" borderId="66" xfId="58" applyNumberFormat="1" applyFont="1" applyFill="1" applyBorder="1" applyAlignment="1" quotePrefix="1">
      <alignment horizontal="center"/>
      <protection/>
    </xf>
    <xf numFmtId="49" fontId="251" fillId="71" borderId="64" xfId="58" applyNumberFormat="1" applyFont="1" applyFill="1" applyBorder="1" applyAlignment="1" quotePrefix="1">
      <alignment horizontal="center"/>
      <protection/>
    </xf>
    <xf numFmtId="49" fontId="305" fillId="39" borderId="13" xfId="58" applyNumberFormat="1" applyFont="1" applyFill="1" applyBorder="1" applyAlignment="1" applyProtection="1">
      <alignment horizontal="center" vertical="center" wrapText="1"/>
      <protection/>
    </xf>
    <xf numFmtId="0" fontId="243" fillId="32" borderId="23" xfId="0" applyFont="1" applyFill="1" applyBorder="1" applyAlignment="1" applyProtection="1">
      <alignment horizontal="center" vertical="center" wrapText="1"/>
      <protection/>
    </xf>
    <xf numFmtId="0" fontId="243" fillId="32" borderId="24" xfId="0" applyFont="1" applyFill="1" applyBorder="1" applyAlignment="1" applyProtection="1">
      <alignment horizontal="center" vertical="center" wrapText="1"/>
      <protection/>
    </xf>
    <xf numFmtId="0" fontId="243" fillId="32" borderId="22" xfId="0" applyFont="1" applyFill="1" applyBorder="1" applyAlignment="1" applyProtection="1">
      <alignment horizontal="center" vertical="center" wrapText="1"/>
      <protection/>
    </xf>
    <xf numFmtId="0" fontId="28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4" fillId="76" borderId="0" xfId="60" applyFill="1">
      <alignment/>
      <protection/>
    </xf>
    <xf numFmtId="0" fontId="234" fillId="76" borderId="0" xfId="60" applyFill="1" applyAlignment="1">
      <alignment/>
      <protection/>
    </xf>
    <xf numFmtId="0" fontId="234" fillId="32" borderId="0" xfId="60" applyFill="1">
      <alignment/>
      <protection/>
    </xf>
    <xf numFmtId="0" fontId="234" fillId="32" borderId="0" xfId="60" applyFill="1" applyAlignment="1">
      <alignment/>
      <protection/>
    </xf>
    <xf numFmtId="188" fontId="247" fillId="27" borderId="31" xfId="58" applyNumberFormat="1" applyFont="1" applyFill="1" applyBorder="1" applyAlignment="1" applyProtection="1">
      <alignment horizontal="center" vertical="center"/>
      <protection/>
    </xf>
    <xf numFmtId="188" fontId="247" fillId="4" borderId="97" xfId="58" applyNumberFormat="1" applyFont="1" applyFill="1" applyBorder="1" applyAlignment="1" applyProtection="1">
      <alignment horizontal="center" vertical="center"/>
      <protection/>
    </xf>
    <xf numFmtId="188" fontId="247" fillId="4" borderId="17" xfId="58" applyNumberFormat="1" applyFont="1" applyFill="1" applyBorder="1" applyAlignment="1" applyProtection="1">
      <alignment horizontal="center" vertical="center"/>
      <protection/>
    </xf>
    <xf numFmtId="188" fontId="247" fillId="4" borderId="13" xfId="58" applyNumberFormat="1" applyFont="1" applyFill="1" applyBorder="1" applyAlignment="1" applyProtection="1">
      <alignment horizontal="center" vertical="center"/>
      <protection/>
    </xf>
    <xf numFmtId="188" fontId="247" fillId="5" borderId="97" xfId="58" applyNumberFormat="1" applyFont="1" applyFill="1" applyBorder="1" applyAlignment="1" applyProtection="1">
      <alignment horizontal="center" vertical="center"/>
      <protection/>
    </xf>
    <xf numFmtId="188" fontId="247" fillId="5" borderId="17" xfId="58" applyNumberFormat="1" applyFont="1" applyFill="1" applyBorder="1" applyAlignment="1" applyProtection="1">
      <alignment horizontal="center" vertical="center"/>
      <protection/>
    </xf>
    <xf numFmtId="188" fontId="247" fillId="5" borderId="13" xfId="58" applyNumberFormat="1" applyFont="1" applyFill="1" applyBorder="1" applyAlignment="1" applyProtection="1">
      <alignment horizontal="center" vertical="center"/>
      <protection/>
    </xf>
    <xf numFmtId="188" fontId="247" fillId="45" borderId="124" xfId="58" applyNumberFormat="1" applyFont="1" applyFill="1" applyBorder="1" applyAlignment="1" applyProtection="1">
      <alignment horizontal="center" vertical="center"/>
      <protection/>
    </xf>
    <xf numFmtId="188" fontId="247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7" fillId="45" borderId="23" xfId="58" applyNumberFormat="1" applyFont="1" applyFill="1" applyBorder="1" applyAlignment="1" applyProtection="1">
      <alignment horizontal="center" vertical="center"/>
      <protection/>
    </xf>
    <xf numFmtId="188" fontId="247" fillId="45" borderId="92" xfId="58" applyNumberFormat="1" applyFont="1" applyFill="1" applyBorder="1" applyAlignment="1" applyProtection="1">
      <alignment horizontal="center" vertical="center"/>
      <protection/>
    </xf>
    <xf numFmtId="188" fontId="247" fillId="45" borderId="177" xfId="58" applyNumberFormat="1" applyFont="1" applyFill="1" applyBorder="1" applyAlignment="1" applyProtection="1">
      <alignment horizontal="center" vertical="center"/>
      <protection/>
    </xf>
    <xf numFmtId="188" fontId="247" fillId="53" borderId="180" xfId="58" applyNumberFormat="1" applyFont="1" applyFill="1" applyBorder="1" applyAlignment="1" applyProtection="1">
      <alignment horizontal="center" vertical="center"/>
      <protection/>
    </xf>
    <xf numFmtId="188" fontId="247" fillId="27" borderId="181" xfId="58" applyNumberFormat="1" applyFont="1" applyFill="1" applyBorder="1" applyAlignment="1" applyProtection="1">
      <alignment horizontal="center" vertical="center"/>
      <protection/>
    </xf>
    <xf numFmtId="188" fontId="247" fillId="27" borderId="182" xfId="58" applyNumberFormat="1" applyFont="1" applyFill="1" applyBorder="1" applyAlignment="1" applyProtection="1">
      <alignment horizontal="center" vertical="center"/>
      <protection/>
    </xf>
    <xf numFmtId="188" fontId="247" fillId="53" borderId="183" xfId="58" applyNumberFormat="1" applyFont="1" applyFill="1" applyBorder="1" applyAlignment="1" applyProtection="1">
      <alignment horizontal="center" vertical="center"/>
      <protection/>
    </xf>
    <xf numFmtId="188" fontId="247" fillId="53" borderId="171" xfId="58" applyNumberFormat="1" applyFont="1" applyFill="1" applyBorder="1" applyAlignment="1" applyProtection="1">
      <alignment horizontal="center" vertical="center"/>
      <protection/>
    </xf>
    <xf numFmtId="181" fontId="322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4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3" fillId="45" borderId="125" xfId="71" applyNumberFormat="1" applyFont="1" applyFill="1" applyBorder="1" applyAlignment="1" applyProtection="1">
      <alignment/>
      <protection/>
    </xf>
    <xf numFmtId="38" fontId="323" fillId="45" borderId="47" xfId="71" applyNumberFormat="1" applyFont="1" applyFill="1" applyBorder="1" applyAlignment="1" applyProtection="1">
      <alignment/>
      <protection/>
    </xf>
    <xf numFmtId="38" fontId="323" fillId="45" borderId="147" xfId="71" applyNumberFormat="1" applyFont="1" applyFill="1" applyBorder="1" applyAlignment="1" applyProtection="1">
      <alignment/>
      <protection/>
    </xf>
    <xf numFmtId="197" fontId="324" fillId="45" borderId="66" xfId="61" applyNumberFormat="1" applyFont="1" applyFill="1" applyBorder="1" applyAlignment="1" applyProtection="1">
      <alignment/>
      <protection/>
    </xf>
    <xf numFmtId="197" fontId="325" fillId="45" borderId="66" xfId="61" applyNumberFormat="1" applyFont="1" applyFill="1" applyBorder="1" applyAlignment="1" applyProtection="1">
      <alignment/>
      <protection/>
    </xf>
    <xf numFmtId="197" fontId="325" fillId="45" borderId="145" xfId="61" applyNumberFormat="1" applyFont="1" applyFill="1" applyBorder="1" applyAlignment="1" applyProtection="1">
      <alignment/>
      <protection/>
    </xf>
    <xf numFmtId="38" fontId="323" fillId="45" borderId="125" xfId="71" applyNumberFormat="1" applyFont="1" applyFill="1" applyBorder="1" applyAlignment="1" applyProtection="1">
      <alignment horizontal="center"/>
      <protection/>
    </xf>
    <xf numFmtId="38" fontId="323" fillId="45" borderId="47" xfId="71" applyNumberFormat="1" applyFont="1" applyFill="1" applyBorder="1" applyAlignment="1" applyProtection="1">
      <alignment horizontal="center"/>
      <protection/>
    </xf>
    <xf numFmtId="38" fontId="323" fillId="45" borderId="147" xfId="71" applyNumberFormat="1" applyFont="1" applyFill="1" applyBorder="1" applyAlignment="1" applyProtection="1">
      <alignment horizontal="center"/>
      <protection/>
    </xf>
    <xf numFmtId="188" fontId="247" fillId="32" borderId="13" xfId="58" applyNumberFormat="1" applyFont="1" applyFill="1" applyBorder="1" applyAlignment="1" applyProtection="1">
      <alignment horizontal="center" vertical="center"/>
      <protection/>
    </xf>
    <xf numFmtId="188" fontId="247" fillId="45" borderId="60" xfId="58" applyNumberFormat="1" applyFont="1" applyFill="1" applyBorder="1" applyAlignment="1" applyProtection="1">
      <alignment horizontal="center" vertical="center"/>
      <protection/>
    </xf>
    <xf numFmtId="188" fontId="247" fillId="45" borderId="184" xfId="58" applyNumberFormat="1" applyFont="1" applyFill="1" applyBorder="1" applyAlignment="1" applyProtection="1">
      <alignment horizontal="center" vertical="center"/>
      <protection/>
    </xf>
    <xf numFmtId="188" fontId="247" fillId="53" borderId="111" xfId="58" applyNumberFormat="1" applyFont="1" applyFill="1" applyBorder="1" applyAlignment="1" applyProtection="1">
      <alignment horizontal="center" vertical="center"/>
      <protection/>
    </xf>
    <xf numFmtId="188" fontId="247" fillId="53" borderId="146" xfId="58" applyNumberFormat="1" applyFont="1" applyFill="1" applyBorder="1" applyAlignment="1" applyProtection="1">
      <alignment horizontal="center" vertical="center"/>
      <protection/>
    </xf>
    <xf numFmtId="188" fontId="247" fillId="53" borderId="33" xfId="58" applyNumberFormat="1" applyFont="1" applyFill="1" applyBorder="1" applyAlignment="1" applyProtection="1">
      <alignment horizontal="center" vertical="center"/>
      <protection/>
    </xf>
    <xf numFmtId="188" fontId="247" fillId="53" borderId="29" xfId="58" applyNumberFormat="1" applyFont="1" applyFill="1" applyBorder="1" applyAlignment="1" applyProtection="1">
      <alignment horizontal="center" vertical="center"/>
      <protection/>
    </xf>
    <xf numFmtId="188" fontId="247" fillId="53" borderId="178" xfId="58" applyNumberFormat="1" applyFont="1" applyFill="1" applyBorder="1" applyAlignment="1" applyProtection="1">
      <alignment horizontal="center" vertical="center"/>
      <protection/>
    </xf>
    <xf numFmtId="188" fontId="247" fillId="53" borderId="177" xfId="58" applyNumberFormat="1" applyFont="1" applyFill="1" applyBorder="1" applyAlignment="1" applyProtection="1">
      <alignment horizontal="center" vertical="center"/>
      <protection/>
    </xf>
    <xf numFmtId="188" fontId="247" fillId="45" borderId="185" xfId="58" applyNumberFormat="1" applyFont="1" applyFill="1" applyBorder="1" applyAlignment="1" applyProtection="1">
      <alignment horizontal="center" vertical="center"/>
      <protection/>
    </xf>
    <xf numFmtId="188" fontId="247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7" fillId="45" borderId="188" xfId="58" applyNumberFormat="1" applyFont="1" applyFill="1" applyBorder="1" applyAlignment="1" applyProtection="1">
      <alignment horizontal="center" vertical="center"/>
      <protection/>
    </xf>
    <xf numFmtId="188" fontId="247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80" fillId="39" borderId="26" xfId="58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32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32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32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32" borderId="163" xfId="0" applyFont="1" applyFill="1" applyBorder="1" applyAlignment="1">
      <alignment horizontal="center" vertical="center" wrapText="1"/>
    </xf>
    <xf numFmtId="0" fontId="327" fillId="32" borderId="164" xfId="0" applyFont="1" applyFill="1" applyBorder="1" applyAlignment="1">
      <alignment horizontal="center" vertical="center" wrapText="1"/>
    </xf>
    <xf numFmtId="0" fontId="327" fillId="32" borderId="17" xfId="0" applyFont="1" applyFill="1" applyBorder="1" applyAlignment="1">
      <alignment horizontal="left" vertical="center" wrapText="1"/>
    </xf>
    <xf numFmtId="3" fontId="327" fillId="32" borderId="18" xfId="0" applyNumberFormat="1" applyFont="1" applyFill="1" applyBorder="1" applyAlignment="1">
      <alignment horizontal="right" vertical="center" wrapText="1"/>
    </xf>
    <xf numFmtId="3" fontId="327" fillId="32" borderId="17" xfId="0" applyNumberFormat="1" applyFont="1" applyFill="1" applyBorder="1" applyAlignment="1">
      <alignment horizontal="center" vertical="center" wrapText="1"/>
    </xf>
    <xf numFmtId="0" fontId="327" fillId="32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32" borderId="189" xfId="0" applyFont="1" applyFill="1" applyBorder="1" applyAlignment="1">
      <alignment horizontal="right" vertical="center" wrapText="1"/>
    </xf>
    <xf numFmtId="3" fontId="327" fillId="32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0" fontId="281" fillId="39" borderId="109" xfId="58" applyFont="1" applyFill="1" applyBorder="1" applyAlignment="1" applyProtection="1" quotePrefix="1">
      <alignment horizontal="center" vertical="center"/>
      <protection/>
    </xf>
    <xf numFmtId="0" fontId="281" fillId="39" borderId="25" xfId="58" applyFont="1" applyFill="1" applyBorder="1" applyAlignment="1" applyProtection="1" quotePrefix="1">
      <alignment horizontal="center" vertical="center"/>
      <protection/>
    </xf>
    <xf numFmtId="0" fontId="281" fillId="39" borderId="13" xfId="58" applyFont="1" applyFill="1" applyBorder="1" applyAlignment="1" applyProtection="1" quotePrefix="1">
      <alignment horizontal="center" vertical="center"/>
      <protection/>
    </xf>
    <xf numFmtId="186" fontId="229" fillId="39" borderId="109" xfId="53" applyNumberFormat="1" applyFill="1" applyBorder="1" applyAlignment="1" applyProtection="1">
      <alignment horizontal="center" vertical="center"/>
      <protection/>
    </xf>
    <xf numFmtId="186" fontId="288" fillId="39" borderId="13" xfId="58" applyNumberFormat="1" applyFont="1" applyFill="1" applyBorder="1" applyAlignment="1" applyProtection="1">
      <alignment horizontal="center" vertical="center"/>
      <protection/>
    </xf>
    <xf numFmtId="3" fontId="229" fillId="39" borderId="109" xfId="53" applyNumberFormat="1" applyFill="1" applyBorder="1" applyAlignment="1" applyProtection="1">
      <alignment horizontal="center"/>
      <protection/>
    </xf>
    <xf numFmtId="0" fontId="288" fillId="39" borderId="25" xfId="70" applyFont="1" applyFill="1" applyBorder="1" applyAlignment="1" applyProtection="1">
      <alignment horizontal="center"/>
      <protection/>
    </xf>
    <xf numFmtId="0" fontId="288" fillId="39" borderId="13" xfId="70" applyFont="1" applyFill="1" applyBorder="1" applyAlignment="1" applyProtection="1">
      <alignment horizontal="center"/>
      <protection/>
    </xf>
    <xf numFmtId="1" fontId="253" fillId="48" borderId="109" xfId="58" applyNumberFormat="1" applyFont="1" applyFill="1" applyBorder="1" applyAlignment="1" applyProtection="1">
      <alignment horizontal="center" vertical="center"/>
      <protection/>
    </xf>
    <xf numFmtId="1" fontId="253" fillId="48" borderId="13" xfId="58" applyNumberFormat="1" applyFont="1" applyFill="1" applyBorder="1" applyAlignment="1" applyProtection="1">
      <alignment horizontal="center" vertical="center"/>
      <protection/>
    </xf>
    <xf numFmtId="0" fontId="331" fillId="32" borderId="0" xfId="61" applyFont="1" applyFill="1" applyBorder="1" applyAlignment="1" applyProtection="1">
      <alignment horizontal="center"/>
      <protection/>
    </xf>
    <xf numFmtId="194" fontId="29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32" fillId="39" borderId="26" xfId="62" applyFont="1" applyFill="1" applyBorder="1" applyAlignment="1" applyProtection="1">
      <alignment horizontal="center"/>
      <protection/>
    </xf>
    <xf numFmtId="0" fontId="332" fillId="39" borderId="0" xfId="62" applyFont="1" applyFill="1" applyBorder="1" applyAlignment="1" applyProtection="1">
      <alignment horizontal="center"/>
      <protection/>
    </xf>
    <xf numFmtId="0" fontId="332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32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9" fillId="64" borderId="122" xfId="71" applyNumberFormat="1" applyFont="1" applyFill="1" applyBorder="1" applyAlignment="1" applyProtection="1">
      <alignment horizontal="center"/>
      <protection/>
    </xf>
    <xf numFmtId="38" fontId="259" fillId="64" borderId="41" xfId="71" applyNumberFormat="1" applyFont="1" applyFill="1" applyBorder="1" applyAlignment="1" applyProtection="1">
      <alignment horizontal="center"/>
      <protection/>
    </xf>
    <xf numFmtId="38" fontId="259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7" fillId="42" borderId="14" xfId="58" applyFont="1" applyFill="1" applyBorder="1" applyAlignment="1" applyProtection="1">
      <alignment horizontal="center" vertical="center"/>
      <protection/>
    </xf>
    <xf numFmtId="0" fontId="307" fillId="42" borderId="15" xfId="58" applyFont="1" applyFill="1" applyBorder="1" applyAlignment="1" applyProtection="1">
      <alignment horizontal="center" vertical="center"/>
      <protection/>
    </xf>
    <xf numFmtId="0" fontId="307" fillId="42" borderId="16" xfId="58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58" applyFont="1" applyFill="1" applyBorder="1" applyAlignment="1" applyProtection="1">
      <alignment horizontal="center" vertical="center" wrapText="1"/>
      <protection locked="0"/>
    </xf>
    <xf numFmtId="0" fontId="250" fillId="48" borderId="25" xfId="58" applyFont="1" applyFill="1" applyBorder="1" applyAlignment="1" applyProtection="1">
      <alignment horizontal="center" vertical="center" wrapText="1"/>
      <protection locked="0"/>
    </xf>
    <xf numFmtId="0" fontId="250" fillId="48" borderId="13" xfId="58" applyFont="1" applyFill="1" applyBorder="1" applyAlignment="1" applyProtection="1">
      <alignment horizontal="center" vertical="center" wrapText="1"/>
      <protection locked="0"/>
    </xf>
    <xf numFmtId="0" fontId="281" fillId="32" borderId="109" xfId="58" applyFont="1" applyFill="1" applyBorder="1" applyAlignment="1" applyProtection="1">
      <alignment vertical="center" wrapText="1"/>
      <protection/>
    </xf>
    <xf numFmtId="0" fontId="281" fillId="32" borderId="25" xfId="58" applyFont="1" applyFill="1" applyBorder="1" applyAlignment="1" applyProtection="1">
      <alignment vertical="center" wrapText="1"/>
      <protection/>
    </xf>
    <xf numFmtId="0" fontId="281" fillId="32" borderId="13" xfId="58" applyFont="1" applyFill="1" applyBorder="1" applyAlignment="1" applyProtection="1">
      <alignment vertical="center" wrapText="1"/>
      <protection/>
    </xf>
    <xf numFmtId="0" fontId="253" fillId="48" borderId="25" xfId="66" applyFont="1" applyFill="1" applyBorder="1" applyAlignment="1" applyProtection="1">
      <alignment horizontal="left" vertical="center"/>
      <protection/>
    </xf>
    <xf numFmtId="0" fontId="253" fillId="48" borderId="97" xfId="66" applyFont="1" applyFill="1" applyBorder="1" applyAlignment="1" applyProtection="1">
      <alignment horizontal="left" vertical="center"/>
      <protection/>
    </xf>
    <xf numFmtId="0" fontId="253" fillId="48" borderId="25" xfId="66" applyFont="1" applyFill="1" applyBorder="1" applyAlignment="1" applyProtection="1" quotePrefix="1">
      <alignment horizontal="left" vertical="center"/>
      <protection/>
    </xf>
    <xf numFmtId="0" fontId="253" fillId="48" borderId="97" xfId="66" applyFont="1" applyFill="1" applyBorder="1" applyAlignment="1" applyProtection="1" quotePrefix="1">
      <alignment horizontal="left" vertical="center"/>
      <protection/>
    </xf>
    <xf numFmtId="0" fontId="253" fillId="48" borderId="25" xfId="66" applyFont="1" applyFill="1" applyBorder="1" applyAlignment="1" applyProtection="1">
      <alignment vertical="center" wrapText="1"/>
      <protection/>
    </xf>
    <xf numFmtId="0" fontId="253" fillId="48" borderId="97" xfId="66" applyFont="1" applyFill="1" applyBorder="1" applyAlignment="1" applyProtection="1">
      <alignment vertical="center" wrapText="1"/>
      <protection/>
    </xf>
    <xf numFmtId="0" fontId="250" fillId="48" borderId="109" xfId="58" applyFont="1" applyFill="1" applyBorder="1" applyAlignment="1" applyProtection="1">
      <alignment horizontal="center" vertical="center" wrapText="1"/>
      <protection/>
    </xf>
    <xf numFmtId="0" fontId="250" fillId="48" borderId="25" xfId="58" applyFont="1" applyFill="1" applyBorder="1" applyAlignment="1" applyProtection="1">
      <alignment horizontal="center" vertical="center" wrapText="1"/>
      <protection/>
    </xf>
    <xf numFmtId="0" fontId="250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3" fillId="48" borderId="25" xfId="58" applyFont="1" applyFill="1" applyBorder="1" applyAlignment="1" applyProtection="1">
      <alignment horizontal="left" vertical="center"/>
      <protection/>
    </xf>
    <xf numFmtId="0" fontId="253" fillId="48" borderId="97" xfId="58" applyFont="1" applyFill="1" applyBorder="1" applyAlignment="1" applyProtection="1">
      <alignment horizontal="left" vertical="center"/>
      <protection/>
    </xf>
    <xf numFmtId="0" fontId="253" fillId="48" borderId="25" xfId="66" applyFont="1" applyFill="1" applyBorder="1" applyAlignment="1" applyProtection="1" quotePrefix="1">
      <alignment horizontal="left" vertical="center" wrapText="1"/>
      <protection/>
    </xf>
    <xf numFmtId="0" fontId="253" fillId="48" borderId="97" xfId="66" applyFont="1" applyFill="1" applyBorder="1" applyAlignment="1" applyProtection="1" quotePrefix="1">
      <alignment horizontal="left" vertical="center" wrapText="1"/>
      <protection/>
    </xf>
    <xf numFmtId="0" fontId="253" fillId="48" borderId="25" xfId="58" applyFont="1" applyFill="1" applyBorder="1" applyAlignment="1" applyProtection="1">
      <alignment horizontal="left"/>
      <protection/>
    </xf>
    <xf numFmtId="0" fontId="253" fillId="48" borderId="97" xfId="58" applyFont="1" applyFill="1" applyBorder="1" applyAlignment="1" applyProtection="1">
      <alignment horizontal="left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0" fontId="253" fillId="48" borderId="97" xfId="58" applyFont="1" applyFill="1" applyBorder="1" applyAlignment="1" applyProtection="1">
      <alignment vertical="center" wrapText="1"/>
      <protection/>
    </xf>
    <xf numFmtId="0" fontId="253" fillId="48" borderId="25" xfId="58" applyFont="1" applyFill="1" applyBorder="1" applyAlignment="1" applyProtection="1">
      <alignment wrapText="1"/>
      <protection/>
    </xf>
    <xf numFmtId="0" fontId="253" fillId="48" borderId="97" xfId="58" applyFont="1" applyFill="1" applyBorder="1" applyAlignment="1" applyProtection="1">
      <alignment wrapText="1"/>
      <protection/>
    </xf>
    <xf numFmtId="0" fontId="253" fillId="32" borderId="109" xfId="58" applyFont="1" applyFill="1" applyBorder="1" applyAlignment="1" applyProtection="1">
      <alignment horizontal="left" vertical="center"/>
      <protection/>
    </xf>
    <xf numFmtId="0" fontId="253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8" fillId="5" borderId="25" xfId="66" applyFont="1" applyFill="1" applyBorder="1" applyAlignment="1" quotePrefix="1">
      <alignment horizontal="left" vertical="center" wrapText="1"/>
      <protection/>
    </xf>
    <xf numFmtId="0" fontId="333" fillId="5" borderId="25" xfId="58" applyFont="1" applyFill="1" applyBorder="1" applyAlignment="1">
      <alignment horizontal="left" vertical="center" wrapText="1"/>
      <protection/>
    </xf>
    <xf numFmtId="0" fontId="268" fillId="5" borderId="25" xfId="66" applyFont="1" applyFill="1" applyBorder="1" applyAlignment="1" applyProtection="1" quotePrefix="1">
      <alignment horizontal="left" vertical="center" wrapText="1"/>
      <protection/>
    </xf>
    <xf numFmtId="0" fontId="333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71" fillId="4" borderId="25" xfId="58" applyFont="1" applyFill="1" applyBorder="1" applyAlignment="1">
      <alignment vertical="center" wrapText="1"/>
      <protection/>
    </xf>
    <xf numFmtId="0" fontId="334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71" fillId="4" borderId="25" xfId="66" applyFont="1" applyFill="1" applyBorder="1" applyAlignment="1">
      <alignment horizontal="left" vertical="center" wrapText="1"/>
      <protection/>
    </xf>
    <xf numFmtId="0" fontId="335" fillId="4" borderId="25" xfId="58" applyFont="1" applyFill="1" applyBorder="1" applyAlignment="1">
      <alignment horizontal="left" vertical="center" wrapText="1"/>
      <protection/>
    </xf>
    <xf numFmtId="0" fontId="271" fillId="4" borderId="25" xfId="66" applyFont="1" applyFill="1" applyBorder="1" applyAlignment="1">
      <alignment horizontal="left" vertical="center"/>
      <protection/>
    </xf>
    <xf numFmtId="0" fontId="271" fillId="4" borderId="25" xfId="66" applyFont="1" applyFill="1" applyBorder="1" applyAlignment="1">
      <alignment vertical="center" wrapText="1"/>
      <protection/>
    </xf>
    <xf numFmtId="0" fontId="335" fillId="4" borderId="25" xfId="58" applyFont="1" applyFill="1" applyBorder="1" applyAlignment="1">
      <alignment vertical="center" wrapText="1"/>
      <protection/>
    </xf>
    <xf numFmtId="0" fontId="271" fillId="4" borderId="25" xfId="66" applyFont="1" applyFill="1" applyBorder="1" applyAlignment="1" quotePrefix="1">
      <alignment horizontal="left" vertical="center" wrapText="1"/>
      <protection/>
    </xf>
    <xf numFmtId="0" fontId="334" fillId="4" borderId="25" xfId="58" applyFont="1" applyFill="1" applyBorder="1" applyAlignment="1">
      <alignment horizontal="left" vertical="center" wrapText="1"/>
      <protection/>
    </xf>
    <xf numFmtId="0" fontId="271" fillId="4" borderId="25" xfId="66" applyFont="1" applyFill="1" applyBorder="1" applyAlignment="1" quotePrefix="1">
      <alignment horizontal="left" vertical="center"/>
      <protection/>
    </xf>
    <xf numFmtId="0" fontId="271" fillId="4" borderId="21" xfId="66" applyFont="1" applyFill="1" applyBorder="1" applyAlignment="1">
      <alignment vertical="center" wrapText="1"/>
      <protection/>
    </xf>
    <xf numFmtId="0" fontId="271" fillId="4" borderId="97" xfId="66" applyFont="1" applyFill="1" applyBorder="1" applyAlignment="1">
      <alignment horizontal="left" vertical="center"/>
      <protection/>
    </xf>
    <xf numFmtId="3" fontId="336" fillId="32" borderId="109" xfId="58" applyNumberFormat="1" applyFont="1" applyFill="1" applyBorder="1" applyAlignment="1" applyProtection="1">
      <alignment horizontal="center" vertical="center"/>
      <protection locked="0"/>
    </xf>
    <xf numFmtId="3" fontId="336" fillId="32" borderId="25" xfId="58" applyNumberFormat="1" applyFont="1" applyFill="1" applyBorder="1" applyAlignment="1" applyProtection="1">
      <alignment horizontal="center" vertical="center"/>
      <protection locked="0"/>
    </xf>
    <xf numFmtId="3" fontId="336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4" borderId="25" xfId="58" applyFont="1" applyFill="1" applyBorder="1" applyAlignment="1">
      <alignment horizontal="left" vertical="center"/>
      <protection/>
    </xf>
    <xf numFmtId="0" fontId="271" fillId="4" borderId="25" xfId="58" applyFont="1" applyFill="1" applyBorder="1" applyAlignment="1">
      <alignment horizontal="left" vertical="center" wrapText="1"/>
      <protection/>
    </xf>
    <xf numFmtId="0" fontId="271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9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3" fillId="48" borderId="109" xfId="58" applyNumberFormat="1" applyFont="1" applyFill="1" applyBorder="1" applyAlignment="1" applyProtection="1">
      <alignment horizontal="center" vertical="center"/>
      <protection locked="0"/>
    </xf>
    <xf numFmtId="1" fontId="253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9" fillId="32" borderId="109" xfId="58" applyNumberFormat="1" applyFont="1" applyFill="1" applyBorder="1" applyAlignment="1" applyProtection="1">
      <alignment horizontal="center" vertical="center"/>
      <protection locked="0"/>
    </xf>
    <xf numFmtId="3" fontId="279" fillId="32" borderId="25" xfId="58" applyNumberFormat="1" applyFont="1" applyFill="1" applyBorder="1" applyAlignment="1" applyProtection="1">
      <alignment horizontal="center" vertical="center"/>
      <protection locked="0"/>
    </xf>
    <xf numFmtId="3" fontId="279" fillId="32" borderId="13" xfId="58" applyNumberFormat="1" applyFont="1" applyFill="1" applyBorder="1" applyAlignment="1" applyProtection="1">
      <alignment horizontal="center" vertical="center"/>
      <protection locked="0"/>
    </xf>
    <xf numFmtId="0" fontId="281" fillId="32" borderId="109" xfId="58" applyFont="1" applyFill="1" applyBorder="1" applyAlignment="1" applyProtection="1">
      <alignment horizontal="center" vertical="center" wrapText="1"/>
      <protection/>
    </xf>
    <xf numFmtId="0" fontId="281" fillId="32" borderId="25" xfId="58" applyFont="1" applyFill="1" applyBorder="1" applyAlignment="1" applyProtection="1">
      <alignment horizontal="center" vertical="center" wrapText="1"/>
      <protection/>
    </xf>
    <xf numFmtId="0" fontId="281" fillId="32" borderId="13" xfId="58" applyFont="1" applyFill="1" applyBorder="1" applyAlignment="1" applyProtection="1">
      <alignment horizontal="center" vertical="center" wrapText="1"/>
      <protection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93" t="str">
        <f>+OTCHET!B9</f>
        <v>Симеоновград</v>
      </c>
      <c r="C2" s="1694"/>
      <c r="D2" s="1695"/>
      <c r="E2" s="1019"/>
      <c r="F2" s="1020">
        <f>+OTCHET!H9</f>
        <v>0</v>
      </c>
      <c r="G2" s="1021" t="str">
        <f>+OTCHET!F12</f>
        <v>7607</v>
      </c>
      <c r="H2" s="1022"/>
      <c r="I2" s="1696">
        <f>+OTCHET!H607</f>
        <v>0</v>
      </c>
      <c r="J2" s="1697"/>
      <c r="K2" s="1013"/>
      <c r="L2" s="1698">
        <f>OTCHET!H605</f>
        <v>0</v>
      </c>
      <c r="M2" s="1699"/>
      <c r="N2" s="1700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01">
        <f>+OTCHET!I9</f>
        <v>0</v>
      </c>
      <c r="U2" s="1702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03" t="s">
        <v>990</v>
      </c>
      <c r="T4" s="1703"/>
      <c r="U4" s="1703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44530</v>
      </c>
      <c r="M6" s="1019"/>
      <c r="N6" s="1044" t="s">
        <v>992</v>
      </c>
      <c r="O6" s="1008"/>
      <c r="P6" s="1045">
        <f>OTCHET!F9</f>
        <v>44530</v>
      </c>
      <c r="Q6" s="1044" t="s">
        <v>992</v>
      </c>
      <c r="R6" s="1046"/>
      <c r="S6" s="1704">
        <f>+Q4</f>
        <v>2021</v>
      </c>
      <c r="T6" s="1704"/>
      <c r="U6" s="1704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05" t="s">
        <v>969</v>
      </c>
      <c r="T8" s="1706"/>
      <c r="U8" s="170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44530</v>
      </c>
      <c r="H9" s="1019"/>
      <c r="I9" s="1069">
        <f>+L4</f>
        <v>2021</v>
      </c>
      <c r="J9" s="1070">
        <f>+L6</f>
        <v>44530</v>
      </c>
      <c r="K9" s="1071"/>
      <c r="L9" s="1072">
        <f>+L6</f>
        <v>44530</v>
      </c>
      <c r="M9" s="1071"/>
      <c r="N9" s="1073">
        <f>+L6</f>
        <v>44530</v>
      </c>
      <c r="O9" s="1074"/>
      <c r="P9" s="1075">
        <f>+L4</f>
        <v>2021</v>
      </c>
      <c r="Q9" s="1073">
        <f>+L6</f>
        <v>44530</v>
      </c>
      <c r="R9" s="1046"/>
      <c r="S9" s="1708" t="s">
        <v>970</v>
      </c>
      <c r="T9" s="1709"/>
      <c r="U9" s="171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1" t="s">
        <v>1007</v>
      </c>
      <c r="T13" s="1712"/>
      <c r="U13" s="171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14" t="s">
        <v>1988</v>
      </c>
      <c r="T14" s="1715"/>
      <c r="U14" s="171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17" t="s">
        <v>1987</v>
      </c>
      <c r="T15" s="1718"/>
      <c r="U15" s="171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14" t="s">
        <v>1009</v>
      </c>
      <c r="T16" s="1715"/>
      <c r="U16" s="171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14" t="s">
        <v>1011</v>
      </c>
      <c r="T17" s="1715"/>
      <c r="U17" s="171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14" t="s">
        <v>1013</v>
      </c>
      <c r="T18" s="1715"/>
      <c r="U18" s="171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14" t="s">
        <v>1015</v>
      </c>
      <c r="T19" s="1715"/>
      <c r="U19" s="171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14" t="s">
        <v>1017</v>
      </c>
      <c r="T20" s="1715"/>
      <c r="U20" s="171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14" t="s">
        <v>1019</v>
      </c>
      <c r="T21" s="1715"/>
      <c r="U21" s="171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20" t="s">
        <v>1989</v>
      </c>
      <c r="T22" s="1721"/>
      <c r="U22" s="172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3" t="s">
        <v>1022</v>
      </c>
      <c r="T23" s="1724"/>
      <c r="U23" s="172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1" t="s">
        <v>1025</v>
      </c>
      <c r="T25" s="1712"/>
      <c r="U25" s="171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14" t="s">
        <v>1027</v>
      </c>
      <c r="T26" s="1715"/>
      <c r="U26" s="171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20" t="s">
        <v>1029</v>
      </c>
      <c r="T27" s="1721"/>
      <c r="U27" s="172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3" t="s">
        <v>1031</v>
      </c>
      <c r="T28" s="1724"/>
      <c r="U28" s="172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3" t="s">
        <v>1038</v>
      </c>
      <c r="T35" s="1724"/>
      <c r="U35" s="172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6" t="s">
        <v>1040</v>
      </c>
      <c r="T36" s="1727"/>
      <c r="U36" s="172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29" t="s">
        <v>1042</v>
      </c>
      <c r="T37" s="1730"/>
      <c r="U37" s="173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32" t="s">
        <v>1044</v>
      </c>
      <c r="T38" s="1733"/>
      <c r="U38" s="173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3" t="s">
        <v>1046</v>
      </c>
      <c r="T40" s="1724"/>
      <c r="U40" s="172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1" t="s">
        <v>1049</v>
      </c>
      <c r="T42" s="1712"/>
      <c r="U42" s="171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14" t="s">
        <v>1051</v>
      </c>
      <c r="T43" s="1715"/>
      <c r="U43" s="171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14" t="s">
        <v>1052</v>
      </c>
      <c r="T44" s="1715"/>
      <c r="U44" s="171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20" t="s">
        <v>1054</v>
      </c>
      <c r="T45" s="1721"/>
      <c r="U45" s="172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3" t="s">
        <v>1056</v>
      </c>
      <c r="T46" s="1724"/>
      <c r="U46" s="172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5" t="s">
        <v>1058</v>
      </c>
      <c r="T48" s="1736"/>
      <c r="U48" s="173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1" t="s">
        <v>1062</v>
      </c>
      <c r="T51" s="1712"/>
      <c r="U51" s="171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14" t="s">
        <v>1064</v>
      </c>
      <c r="T52" s="1715"/>
      <c r="U52" s="171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14" t="s">
        <v>1066</v>
      </c>
      <c r="T53" s="1715"/>
      <c r="U53" s="171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14" t="s">
        <v>1068</v>
      </c>
      <c r="T54" s="1715"/>
      <c r="U54" s="171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20" t="s">
        <v>1070</v>
      </c>
      <c r="T55" s="1721"/>
      <c r="U55" s="172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3" t="s">
        <v>1072</v>
      </c>
      <c r="T56" s="1724"/>
      <c r="U56" s="172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1" t="s">
        <v>1075</v>
      </c>
      <c r="T58" s="1712"/>
      <c r="U58" s="171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14" t="s">
        <v>1077</v>
      </c>
      <c r="T59" s="1715"/>
      <c r="U59" s="171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14" t="s">
        <v>1079</v>
      </c>
      <c r="T60" s="1715"/>
      <c r="U60" s="171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20" t="s">
        <v>1081</v>
      </c>
      <c r="T61" s="1721"/>
      <c r="U61" s="172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3" t="s">
        <v>1085</v>
      </c>
      <c r="T63" s="1724"/>
      <c r="U63" s="172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1" t="s">
        <v>1088</v>
      </c>
      <c r="T65" s="1712"/>
      <c r="U65" s="171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14" t="s">
        <v>1090</v>
      </c>
      <c r="T66" s="1715"/>
      <c r="U66" s="171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3" t="s">
        <v>1092</v>
      </c>
      <c r="T67" s="1724"/>
      <c r="U67" s="172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1" t="s">
        <v>1095</v>
      </c>
      <c r="T69" s="1712"/>
      <c r="U69" s="171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14" t="s">
        <v>1097</v>
      </c>
      <c r="T70" s="1715"/>
      <c r="U70" s="171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3" t="s">
        <v>1099</v>
      </c>
      <c r="T71" s="1724"/>
      <c r="U71" s="172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1" t="s">
        <v>1102</v>
      </c>
      <c r="T73" s="1712"/>
      <c r="U73" s="171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14" t="s">
        <v>1104</v>
      </c>
      <c r="T74" s="1715"/>
      <c r="U74" s="171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3" t="s">
        <v>1106</v>
      </c>
      <c r="T75" s="1724"/>
      <c r="U75" s="172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38" t="s">
        <v>1108</v>
      </c>
      <c r="T77" s="1739"/>
      <c r="U77" s="174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1" t="s">
        <v>1111</v>
      </c>
      <c r="T79" s="1712"/>
      <c r="U79" s="171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247878</v>
      </c>
      <c r="M80" s="1095"/>
      <c r="N80" s="1121">
        <f>+ROUND(+G80+J80+L80,0)</f>
        <v>247878</v>
      </c>
      <c r="O80" s="1097"/>
      <c r="P80" s="1119">
        <f>+ROUND(OTCHET!E429,0)</f>
        <v>0</v>
      </c>
      <c r="Q80" s="1120">
        <f>+ROUND(OTCHET!L429,0)</f>
        <v>247878</v>
      </c>
      <c r="R80" s="1046"/>
      <c r="S80" s="1714" t="s">
        <v>1113</v>
      </c>
      <c r="T80" s="1715"/>
      <c r="U80" s="171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247878</v>
      </c>
      <c r="M81" s="1095"/>
      <c r="N81" s="1243">
        <f>+ROUND(N79+N80,0)</f>
        <v>247878</v>
      </c>
      <c r="O81" s="1097"/>
      <c r="P81" s="1241">
        <f>+ROUND(P79+P80,0)</f>
        <v>0</v>
      </c>
      <c r="Q81" s="1242">
        <f>+ROUND(Q79+Q80,0)</f>
        <v>247878</v>
      </c>
      <c r="R81" s="1046"/>
      <c r="S81" s="1741" t="s">
        <v>1115</v>
      </c>
      <c r="T81" s="1742"/>
      <c r="U81" s="174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44">
        <f>+IF(+SUM(F82:N82)=0,0,"Контрола: дефицит/излишък = финансиране с обратен знак (Г. + Д. = 0)")</f>
        <v>0</v>
      </c>
      <c r="C82" s="1745"/>
      <c r="D82" s="174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247878</v>
      </c>
      <c r="M83" s="1095"/>
      <c r="N83" s="1256">
        <f>+ROUND(N48,0)-ROUND(N77,0)+ROUND(N81,0)</f>
        <v>247878</v>
      </c>
      <c r="O83" s="1257"/>
      <c r="P83" s="1254">
        <f>+ROUND(P48,0)-ROUND(P77,0)+ROUND(P81,0)</f>
        <v>0</v>
      </c>
      <c r="Q83" s="1255">
        <f>+ROUND(Q48,0)-ROUND(Q77,0)+ROUND(Q81,0)</f>
        <v>247878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-247878</v>
      </c>
      <c r="M84" s="1095"/>
      <c r="N84" s="1264">
        <f>+ROUND(N101,0)+ROUND(N120,0)+ROUND(N127,0)-ROUND(N132,0)</f>
        <v>-247878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-247878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1" t="s">
        <v>1121</v>
      </c>
      <c r="T87" s="1712"/>
      <c r="U87" s="171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14" t="s">
        <v>1123</v>
      </c>
      <c r="T88" s="1715"/>
      <c r="U88" s="171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3" t="s">
        <v>1125</v>
      </c>
      <c r="T89" s="1724"/>
      <c r="U89" s="172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1" t="s">
        <v>1128</v>
      </c>
      <c r="T91" s="1712"/>
      <c r="U91" s="171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14" t="s">
        <v>1130</v>
      </c>
      <c r="T92" s="1715"/>
      <c r="U92" s="171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14" t="s">
        <v>1132</v>
      </c>
      <c r="T93" s="1715"/>
      <c r="U93" s="171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20" t="s">
        <v>1134</v>
      </c>
      <c r="T94" s="1721"/>
      <c r="U94" s="172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3" t="s">
        <v>1136</v>
      </c>
      <c r="T95" s="1724"/>
      <c r="U95" s="172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1" t="s">
        <v>1139</v>
      </c>
      <c r="T97" s="1712"/>
      <c r="U97" s="171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14" t="s">
        <v>1141</v>
      </c>
      <c r="T98" s="1715"/>
      <c r="U98" s="171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3" t="s">
        <v>1143</v>
      </c>
      <c r="T99" s="1724"/>
      <c r="U99" s="172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5" t="s">
        <v>1145</v>
      </c>
      <c r="T101" s="1736"/>
      <c r="U101" s="173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1" t="s">
        <v>1149</v>
      </c>
      <c r="T104" s="1712"/>
      <c r="U104" s="171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14" t="s">
        <v>1151</v>
      </c>
      <c r="T105" s="1715"/>
      <c r="U105" s="171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3" t="s">
        <v>1153</v>
      </c>
      <c r="T106" s="1724"/>
      <c r="U106" s="172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47" t="s">
        <v>1156</v>
      </c>
      <c r="T108" s="1748"/>
      <c r="U108" s="174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50" t="s">
        <v>1158</v>
      </c>
      <c r="T109" s="1751"/>
      <c r="U109" s="175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3" t="s">
        <v>1160</v>
      </c>
      <c r="T110" s="1724"/>
      <c r="U110" s="172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1" t="s">
        <v>1163</v>
      </c>
      <c r="T112" s="1712"/>
      <c r="U112" s="171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14" t="s">
        <v>1165</v>
      </c>
      <c r="T113" s="1715"/>
      <c r="U113" s="171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3" t="s">
        <v>1167</v>
      </c>
      <c r="T114" s="1724"/>
      <c r="U114" s="172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-646</v>
      </c>
      <c r="M116" s="1095"/>
      <c r="N116" s="1132">
        <f>+ROUND(+G116+J116+L116,0)</f>
        <v>-646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-646</v>
      </c>
      <c r="R116" s="1046"/>
      <c r="S116" s="1711" t="s">
        <v>1170</v>
      </c>
      <c r="T116" s="1712"/>
      <c r="U116" s="171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14" t="s">
        <v>1172</v>
      </c>
      <c r="T117" s="1715"/>
      <c r="U117" s="171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-646</v>
      </c>
      <c r="M118" s="1095"/>
      <c r="N118" s="1209">
        <f>+ROUND(+SUM(N116:N117),0)</f>
        <v>-646</v>
      </c>
      <c r="O118" s="1097"/>
      <c r="P118" s="1207">
        <f>+ROUND(+SUM(P116:P117),0)</f>
        <v>0</v>
      </c>
      <c r="Q118" s="1208">
        <f>+ROUND(+SUM(Q116:Q117),0)</f>
        <v>-646</v>
      </c>
      <c r="R118" s="1046"/>
      <c r="S118" s="1723" t="s">
        <v>1174</v>
      </c>
      <c r="T118" s="1724"/>
      <c r="U118" s="172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-646</v>
      </c>
      <c r="M120" s="1095"/>
      <c r="N120" s="1234">
        <f>+ROUND(N106+N110+N114+N118,0)</f>
        <v>-646</v>
      </c>
      <c r="O120" s="1097"/>
      <c r="P120" s="1280">
        <f>+ROUND(P106+P110+P114+P118,0)</f>
        <v>0</v>
      </c>
      <c r="Q120" s="1233">
        <f>+ROUND(Q106+Q110+Q114+Q118,0)</f>
        <v>-646</v>
      </c>
      <c r="R120" s="1046"/>
      <c r="S120" s="1738" t="s">
        <v>1176</v>
      </c>
      <c r="T120" s="1739"/>
      <c r="U120" s="174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1" t="s">
        <v>1179</v>
      </c>
      <c r="T122" s="1712"/>
      <c r="U122" s="171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14" t="s">
        <v>1183</v>
      </c>
      <c r="T124" s="1715"/>
      <c r="U124" s="171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62" t="s">
        <v>1185</v>
      </c>
      <c r="T126" s="1763"/>
      <c r="U126" s="1764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41" t="s">
        <v>1187</v>
      </c>
      <c r="T127" s="1742"/>
      <c r="U127" s="174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17515</v>
      </c>
      <c r="M129" s="1095"/>
      <c r="N129" s="1109">
        <f>+ROUND(+G129+J129+L129,0)</f>
        <v>17515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17515</v>
      </c>
      <c r="R129" s="1046"/>
      <c r="S129" s="1711" t="s">
        <v>1190</v>
      </c>
      <c r="T129" s="1712"/>
      <c r="U129" s="171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14" t="s">
        <v>1192</v>
      </c>
      <c r="T130" s="1715"/>
      <c r="U130" s="171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264747</v>
      </c>
      <c r="M131" s="1095"/>
      <c r="N131" s="1121">
        <f>+ROUND(+G131+J131+L131,0)</f>
        <v>264747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264747</v>
      </c>
      <c r="R131" s="1046"/>
      <c r="S131" s="1753" t="s">
        <v>1194</v>
      </c>
      <c r="T131" s="1754"/>
      <c r="U131" s="175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247232</v>
      </c>
      <c r="M132" s="1095"/>
      <c r="N132" s="1296">
        <f>+ROUND(+N131-N129-N130,0)</f>
        <v>247232</v>
      </c>
      <c r="O132" s="1097"/>
      <c r="P132" s="1294">
        <f>+ROUND(+P131-P129-P130,0)</f>
        <v>0</v>
      </c>
      <c r="Q132" s="1295">
        <f>+ROUND(+Q131-Q129-Q130,0)</f>
        <v>247232</v>
      </c>
      <c r="R132" s="1046"/>
      <c r="S132" s="1756" t="s">
        <v>1196</v>
      </c>
      <c r="T132" s="1757"/>
      <c r="U132" s="175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59">
        <f>+IF(+SUM(F133:N133)=0,0,"Контрола: дефицит/излишък = финансиране с обратен знак (Г. + Д. = 0)")</f>
        <v>0</v>
      </c>
      <c r="C133" s="1759"/>
      <c r="D133" s="175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60"/>
      <c r="G134" s="1760"/>
      <c r="H134" s="1019"/>
      <c r="I134" s="1304" t="s">
        <v>1199</v>
      </c>
      <c r="J134" s="1305"/>
      <c r="K134" s="1019"/>
      <c r="L134" s="1760"/>
      <c r="M134" s="1760"/>
      <c r="N134" s="1760"/>
      <c r="O134" s="1299"/>
      <c r="P134" s="1761"/>
      <c r="Q134" s="176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44530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65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66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66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67" t="s">
        <v>2069</v>
      </c>
      <c r="F17" s="1769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68"/>
      <c r="F18" s="1770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247878</v>
      </c>
      <c r="G56" s="893">
        <f>+G57+G58+G62</f>
        <v>0</v>
      </c>
      <c r="H56" s="894">
        <f>+H57+H58+H62</f>
        <v>247878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247878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247878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247878</v>
      </c>
      <c r="G59" s="906">
        <f>+OTCHET!I422+OTCHET!I423+OTCHET!I424+OTCHET!I425+OTCHET!I426</f>
        <v>0</v>
      </c>
      <c r="H59" s="907">
        <f>+OTCHET!J422+OTCHET!J423+OTCHET!J424+OTCHET!J425+OTCHET!J426</f>
        <v>247878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247878</v>
      </c>
      <c r="G64" s="928">
        <f>+G22-G38+G56-G63</f>
        <v>0</v>
      </c>
      <c r="H64" s="929">
        <f>+H22-H38+H56-H63</f>
        <v>247878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-247878</v>
      </c>
      <c r="G66" s="938">
        <f>SUM(+G68+G76+G77+G84+G85+G86+G89+G90+G91+G92+G93+G94+G95)</f>
        <v>0</v>
      </c>
      <c r="H66" s="939">
        <f>SUM(+H68+H76+H77+H84+H85+H86+H89+H90+H91+H92+H93+H94+H95)</f>
        <v>-247878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-646</v>
      </c>
      <c r="G86" s="906">
        <f>+G87+G88</f>
        <v>0</v>
      </c>
      <c r="H86" s="907">
        <f>+H87+H88</f>
        <v>-646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-646</v>
      </c>
      <c r="G88" s="964">
        <f>+OTCHET!I521+OTCHET!I524+OTCHET!I544</f>
        <v>0</v>
      </c>
      <c r="H88" s="965">
        <f>+OTCHET!J521+OTCHET!J524+OTCHET!J544</f>
        <v>-646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17515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17515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-264747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-264747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1" t="s">
        <v>981</v>
      </c>
      <c r="H108" s="1771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2">
        <f>+OTCHET!D603</f>
        <v>0</v>
      </c>
      <c r="F110" s="1772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72">
        <f>+OTCHET!G600</f>
        <v>0</v>
      </c>
      <c r="F114" s="1772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ЧУЖДИ СРЕДСТВА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1915</v>
      </c>
      <c r="C9" s="1793"/>
      <c r="D9" s="1794"/>
      <c r="E9" s="115">
        <v>44197</v>
      </c>
      <c r="F9" s="116">
        <v>44530</v>
      </c>
      <c r="G9" s="113"/>
      <c r="H9" s="1415"/>
      <c r="I9" s="1860"/>
      <c r="J9" s="18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862" t="s">
        <v>963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Симеоновград</v>
      </c>
      <c r="C12" s="1796"/>
      <c r="D12" s="1797"/>
      <c r="E12" s="118" t="s">
        <v>957</v>
      </c>
      <c r="F12" s="1585" t="s">
        <v>1620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73" t="s">
        <v>2053</v>
      </c>
      <c r="F19" s="1774"/>
      <c r="G19" s="1774"/>
      <c r="H19" s="1775"/>
      <c r="I19" s="1779" t="s">
        <v>2054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465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467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7" t="str">
        <f>$B$7</f>
        <v>ОТЧЕТНИ ДАННИ ПО ЕБК ЗА СМЕТКИТЕ ЗА ЧУЖДИ СРЕДСТВА</v>
      </c>
      <c r="C174" s="1808"/>
      <c r="D174" s="180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4" t="str">
        <f>$B$9</f>
        <v>Симеоновград</v>
      </c>
      <c r="C176" s="1805"/>
      <c r="D176" s="1806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str">
        <f>$B$12</f>
        <v>Симеоновград</v>
      </c>
      <c r="C179" s="1796"/>
      <c r="D179" s="1797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73" t="s">
        <v>2055</v>
      </c>
      <c r="F183" s="1774"/>
      <c r="G183" s="1774"/>
      <c r="H183" s="1775"/>
      <c r="I183" s="1782" t="s">
        <v>2056</v>
      </c>
      <c r="J183" s="1783"/>
      <c r="K183" s="1783"/>
      <c r="L183" s="178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2" t="s">
        <v>739</v>
      </c>
      <c r="D187" s="180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8" t="s">
        <v>742</v>
      </c>
      <c r="D190" s="179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0" t="s">
        <v>192</v>
      </c>
      <c r="D196" s="180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8" t="s">
        <v>198</v>
      </c>
      <c r="D205" s="179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269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717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217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219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222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231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232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233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234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1657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1654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1655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270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3" t="s">
        <v>245</v>
      </c>
      <c r="D275" s="181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3" t="s">
        <v>246</v>
      </c>
      <c r="D276" s="181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3" t="s">
        <v>619</v>
      </c>
      <c r="D284" s="181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3" t="s">
        <v>681</v>
      </c>
      <c r="D287" s="181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682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17" t="s">
        <v>909</v>
      </c>
      <c r="D293" s="181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19" t="s">
        <v>690</v>
      </c>
      <c r="D297" s="182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1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3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3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4"/>
      <c r="C344" s="1824"/>
      <c r="D344" s="182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9" t="str">
        <f>$B$7</f>
        <v>ОТЧЕТНИ ДАННИ ПО ЕБК ЗА СМЕТКИТЕ ЗА ЧУЖДИ СРЕДСТВА</v>
      </c>
      <c r="C348" s="1829"/>
      <c r="D348" s="182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4" t="str">
        <f>$B$9</f>
        <v>Симеоновград</v>
      </c>
      <c r="C350" s="1805"/>
      <c r="D350" s="1806"/>
      <c r="E350" s="115">
        <f>$E$9</f>
        <v>44197</v>
      </c>
      <c r="F350" s="407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str">
        <f>$B$12</f>
        <v>Симеоновград</v>
      </c>
      <c r="C353" s="1796"/>
      <c r="D353" s="1797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85" t="s">
        <v>2057</v>
      </c>
      <c r="F357" s="1786"/>
      <c r="G357" s="1786"/>
      <c r="H357" s="1787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7" t="s">
        <v>273</v>
      </c>
      <c r="D361" s="182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25" t="s">
        <v>284</v>
      </c>
      <c r="D375" s="182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25" t="s">
        <v>306</v>
      </c>
      <c r="D383" s="182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25" t="s">
        <v>250</v>
      </c>
      <c r="D388" s="182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25" t="s">
        <v>251</v>
      </c>
      <c r="D391" s="1826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25" t="s">
        <v>253</v>
      </c>
      <c r="D396" s="1826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25" t="s">
        <v>254</v>
      </c>
      <c r="D399" s="1826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25" t="s">
        <v>916</v>
      </c>
      <c r="D402" s="182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25" t="s">
        <v>676</v>
      </c>
      <c r="D405" s="1826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25" t="s">
        <v>677</v>
      </c>
      <c r="D406" s="182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25" t="s">
        <v>695</v>
      </c>
      <c r="D409" s="182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25" t="s">
        <v>257</v>
      </c>
      <c r="D412" s="182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25" t="s">
        <v>762</v>
      </c>
      <c r="D422" s="1826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25" t="s">
        <v>700</v>
      </c>
      <c r="D423" s="1826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25" t="s">
        <v>258</v>
      </c>
      <c r="D424" s="1826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25" t="s">
        <v>679</v>
      </c>
      <c r="D425" s="1826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25" t="s">
        <v>920</v>
      </c>
      <c r="D426" s="182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247878</v>
      </c>
      <c r="K426" s="445">
        <f t="shared" si="96"/>
        <v>0</v>
      </c>
      <c r="L426" s="1378">
        <f t="shared" si="96"/>
        <v>247878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247878</v>
      </c>
      <c r="K427" s="154">
        <v>0</v>
      </c>
      <c r="L427" s="1379">
        <f>I427+J427+K427</f>
        <v>247878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247878</v>
      </c>
      <c r="K429" s="515">
        <f t="shared" si="97"/>
        <v>0</v>
      </c>
      <c r="L429" s="512">
        <f t="shared" si="97"/>
        <v>247878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32" t="str">
        <f>$B$7</f>
        <v>ОТЧЕТНИ ДАННИ ПО ЕБК ЗА СМЕТКИТЕ ЗА ЧУЖДИ СРЕДСТВА</v>
      </c>
      <c r="C433" s="1833"/>
      <c r="D433" s="183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04" t="str">
        <f>$B$9</f>
        <v>Симеоновград</v>
      </c>
      <c r="C435" s="1805"/>
      <c r="D435" s="1806"/>
      <c r="E435" s="115">
        <f>$E$9</f>
        <v>44197</v>
      </c>
      <c r="F435" s="407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str">
        <f>$B$12</f>
        <v>Симеоновград</v>
      </c>
      <c r="C438" s="1796"/>
      <c r="D438" s="1797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2059</v>
      </c>
      <c r="F442" s="1774"/>
      <c r="G442" s="1774"/>
      <c r="H442" s="1775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247878</v>
      </c>
      <c r="K445" s="548">
        <f t="shared" si="99"/>
        <v>0</v>
      </c>
      <c r="L445" s="549">
        <f t="shared" si="99"/>
        <v>247878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-247878</v>
      </c>
      <c r="K446" s="555">
        <f t="shared" si="100"/>
        <v>0</v>
      </c>
      <c r="L446" s="556">
        <f>+L597</f>
        <v>-247878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34" t="str">
        <f>$B$7</f>
        <v>ОТЧЕТНИ ДАННИ ПО ЕБК ЗА СМЕТКИТЕ ЗА ЧУЖДИ СРЕДСТВА</v>
      </c>
      <c r="C449" s="1835"/>
      <c r="D449" s="183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04" t="str">
        <f>$B$9</f>
        <v>Симеоновград</v>
      </c>
      <c r="C451" s="1805"/>
      <c r="D451" s="1806"/>
      <c r="E451" s="115">
        <f>$E$9</f>
        <v>44197</v>
      </c>
      <c r="F451" s="407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str">
        <f>$B$12</f>
        <v>Симеоновград</v>
      </c>
      <c r="C454" s="1796"/>
      <c r="D454" s="1797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76" t="s">
        <v>2061</v>
      </c>
      <c r="F458" s="1777"/>
      <c r="G458" s="1777"/>
      <c r="H458" s="1778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30" t="s">
        <v>763</v>
      </c>
      <c r="D461" s="183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49" t="s">
        <v>766</v>
      </c>
      <c r="D465" s="184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49" t="s">
        <v>1950</v>
      </c>
      <c r="D468" s="184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30" t="s">
        <v>769</v>
      </c>
      <c r="D471" s="183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50" t="s">
        <v>776</v>
      </c>
      <c r="D478" s="185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38" t="s">
        <v>924</v>
      </c>
      <c r="D481" s="183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41" t="s">
        <v>929</v>
      </c>
      <c r="D497" s="184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41" t="s">
        <v>24</v>
      </c>
      <c r="D502" s="1842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43" t="s">
        <v>930</v>
      </c>
      <c r="D503" s="184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38" t="s">
        <v>33</v>
      </c>
      <c r="D512" s="183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38" t="s">
        <v>37</v>
      </c>
      <c r="D516" s="183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38" t="s">
        <v>931</v>
      </c>
      <c r="D521" s="184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41" t="s">
        <v>932</v>
      </c>
      <c r="D524" s="183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39" t="s">
        <v>310</v>
      </c>
      <c r="D531" s="184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38" t="s">
        <v>934</v>
      </c>
      <c r="D535" s="1838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44" t="s">
        <v>935</v>
      </c>
      <c r="D536" s="184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36" t="s">
        <v>936</v>
      </c>
      <c r="D541" s="183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38" t="s">
        <v>937</v>
      </c>
      <c r="D544" s="183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-646</v>
      </c>
      <c r="K544" s="581">
        <f t="shared" si="127"/>
        <v>0</v>
      </c>
      <c r="L544" s="578">
        <f t="shared" si="127"/>
        <v>-646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>
        <v>0</v>
      </c>
      <c r="G546" s="450"/>
      <c r="H546" s="597">
        <v>0</v>
      </c>
      <c r="I546" s="449">
        <v>0</v>
      </c>
      <c r="J546" s="450">
        <v>-646</v>
      </c>
      <c r="K546" s="597">
        <v>0</v>
      </c>
      <c r="L546" s="1385">
        <f t="shared" si="116"/>
        <v>-646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36" t="s">
        <v>946</v>
      </c>
      <c r="D566" s="183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-247232</v>
      </c>
      <c r="K566" s="581">
        <f t="shared" si="128"/>
        <v>0</v>
      </c>
      <c r="L566" s="578">
        <f t="shared" si="128"/>
        <v>-247232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17515</v>
      </c>
      <c r="K567" s="584">
        <v>0</v>
      </c>
      <c r="L567" s="1379">
        <f t="shared" si="116"/>
        <v>17515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-260002</v>
      </c>
      <c r="K573" s="1626">
        <v>0</v>
      </c>
      <c r="L573" s="1393">
        <f t="shared" si="129"/>
        <v>-260002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-4745</v>
      </c>
      <c r="K577" s="585">
        <v>0</v>
      </c>
      <c r="L577" s="1380">
        <f t="shared" si="129"/>
        <v>-4745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36" t="s">
        <v>951</v>
      </c>
      <c r="D586" s="183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36" t="s">
        <v>828</v>
      </c>
      <c r="D591" s="183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-247878</v>
      </c>
      <c r="K597" s="666">
        <f t="shared" si="133"/>
        <v>0</v>
      </c>
      <c r="L597" s="662">
        <f t="shared" si="133"/>
        <v>-247878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64"/>
      <c r="H600" s="1865"/>
      <c r="I600" s="1865"/>
      <c r="J600" s="186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54" t="s">
        <v>872</v>
      </c>
      <c r="H601" s="1854"/>
      <c r="I601" s="1854"/>
      <c r="J601" s="18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46"/>
      <c r="H603" s="1847"/>
      <c r="I603" s="1847"/>
      <c r="J603" s="1848"/>
      <c r="K603" s="103"/>
      <c r="L603" s="228"/>
      <c r="M603" s="7">
        <v>1</v>
      </c>
      <c r="N603" s="518"/>
    </row>
    <row r="604" spans="1:14" ht="21.75" customHeight="1">
      <c r="A604" s="23"/>
      <c r="B604" s="1852" t="s">
        <v>875</v>
      </c>
      <c r="C604" s="1853"/>
      <c r="D604" s="672" t="s">
        <v>876</v>
      </c>
      <c r="E604" s="673"/>
      <c r="F604" s="674"/>
      <c r="G604" s="1854" t="s">
        <v>872</v>
      </c>
      <c r="H604" s="1854"/>
      <c r="I604" s="1854"/>
      <c r="J604" s="1854"/>
      <c r="K604" s="103"/>
      <c r="L604" s="228"/>
      <c r="M604" s="7">
        <v>1</v>
      </c>
      <c r="N604" s="518"/>
    </row>
    <row r="605" spans="1:14" ht="24.75" customHeight="1">
      <c r="A605" s="36"/>
      <c r="B605" s="1855"/>
      <c r="C605" s="1856"/>
      <c r="D605" s="675" t="s">
        <v>877</v>
      </c>
      <c r="E605" s="676"/>
      <c r="F605" s="677"/>
      <c r="G605" s="678" t="s">
        <v>878</v>
      </c>
      <c r="H605" s="1857"/>
      <c r="I605" s="1858"/>
      <c r="J605" s="18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57"/>
      <c r="I607" s="1858"/>
      <c r="J607" s="18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B2" sqref="B2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Симеоновград</v>
      </c>
      <c r="D2" s="1672"/>
    </row>
    <row r="3" spans="2:4" ht="15.75">
      <c r="B3" s="1670" t="s">
        <v>2075</v>
      </c>
      <c r="C3" s="1673" t="str">
        <f>+OTCHET!F12</f>
        <v>7607</v>
      </c>
      <c r="D3" s="1672"/>
    </row>
    <row r="4" spans="2:4" ht="47.25">
      <c r="B4" s="1674" t="s">
        <v>2076</v>
      </c>
      <c r="C4" s="1675">
        <f>+OTCHET!F9</f>
        <v>44530</v>
      </c>
      <c r="D4" s="1672"/>
    </row>
    <row r="6" spans="2:5" ht="16.5" thickBot="1">
      <c r="B6" s="1669"/>
      <c r="C6" s="1676" t="str">
        <f>+IF(C14=0,"","НЕРАВНЕНИЕ!")</f>
        <v>НЕРАВНЕНИЕ!</v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-264747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874"/>
      <c r="D9" s="1870"/>
      <c r="E9" s="1871"/>
    </row>
    <row r="10" spans="1:5" ht="15.75">
      <c r="A10">
        <v>2000</v>
      </c>
      <c r="B10" s="1685" t="s">
        <v>2084</v>
      </c>
      <c r="C10" s="1875"/>
      <c r="D10" s="1870"/>
      <c r="E10" s="1871"/>
    </row>
    <row r="11" spans="1:5" ht="16.5" thickBot="1">
      <c r="A11">
        <v>3000</v>
      </c>
      <c r="B11" s="1686" t="s">
        <v>2085</v>
      </c>
      <c r="C11" s="1876"/>
      <c r="D11" s="1872"/>
      <c r="E11" s="1873"/>
    </row>
    <row r="12" spans="1:4" ht="16.5" thickBot="1">
      <c r="A12">
        <v>9999</v>
      </c>
      <c r="B12" s="1687" t="s">
        <v>2086</v>
      </c>
      <c r="C12" s="1688">
        <f>+C9+C10+C11</f>
        <v>0</v>
      </c>
      <c r="D12" s="1689"/>
    </row>
    <row r="14" spans="1:4" ht="15.75">
      <c r="A14">
        <v>99999</v>
      </c>
      <c r="B14" s="1690" t="s">
        <v>2087</v>
      </c>
      <c r="C14" s="1691">
        <f>+C8-C12</f>
        <v>-264747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2090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34">
        <f>$B$7</f>
        <v>0</v>
      </c>
      <c r="J14" s="1835"/>
      <c r="K14" s="183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4">
        <f>$B$9</f>
        <v>0</v>
      </c>
      <c r="J16" s="1805"/>
      <c r="K16" s="180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67">
        <f>$B$12</f>
        <v>0</v>
      </c>
      <c r="J19" s="1868"/>
      <c r="K19" s="1869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73" t="s">
        <v>2072</v>
      </c>
      <c r="M23" s="1774"/>
      <c r="N23" s="1774"/>
      <c r="O23" s="1775"/>
      <c r="P23" s="1782" t="s">
        <v>2073</v>
      </c>
      <c r="Q23" s="1783"/>
      <c r="R23" s="1783"/>
      <c r="S23" s="178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2" t="s">
        <v>739</v>
      </c>
      <c r="K30" s="180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8" t="s">
        <v>742</v>
      </c>
      <c r="K33" s="179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0" t="s">
        <v>192</v>
      </c>
      <c r="K39" s="180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8" t="s">
        <v>198</v>
      </c>
      <c r="K48" s="179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269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717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217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219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222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231</v>
      </c>
      <c r="K98" s="181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232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233</v>
      </c>
      <c r="K100" s="181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234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1657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1654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1655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270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3" t="s">
        <v>245</v>
      </c>
      <c r="K118" s="181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3" t="s">
        <v>246</v>
      </c>
      <c r="K119" s="181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3" t="s">
        <v>619</v>
      </c>
      <c r="K127" s="181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3" t="s">
        <v>681</v>
      </c>
      <c r="K130" s="181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682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17" t="s">
        <v>909</v>
      </c>
      <c r="K136" s="1818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19" t="s">
        <v>690</v>
      </c>
      <c r="K140" s="182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19" t="s">
        <v>690</v>
      </c>
      <c r="K141" s="1820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2021-06-18T14:33:15Z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